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autoCompressPictures="0"/>
  <bookViews>
    <workbookView xWindow="0" yWindow="0" windowWidth="25520" windowHeight="15600" tabRatio="500"/>
  </bookViews>
  <sheets>
    <sheet name="Overview" sheetId="1" r:id="rId1"/>
    <sheet name="Committee Breakdown" sheetId="2" r:id="rId2"/>
    <sheet name="UA General Operations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3" l="1"/>
  <c r="E7" i="2"/>
  <c r="E12" i="2"/>
  <c r="E20" i="2"/>
  <c r="E30" i="2"/>
  <c r="E32" i="2"/>
  <c r="E35" i="2"/>
  <c r="E38" i="2"/>
  <c r="E40" i="2"/>
  <c r="E42" i="2"/>
  <c r="E48" i="2"/>
  <c r="E51" i="2"/>
  <c r="E60" i="2"/>
  <c r="C9" i="1"/>
  <c r="D4" i="1"/>
  <c r="D5" i="1"/>
  <c r="D10" i="1"/>
  <c r="B1" i="1"/>
  <c r="D11" i="1"/>
  <c r="D12" i="1"/>
</calcChain>
</file>

<file path=xl/sharedStrings.xml><?xml version="1.0" encoding="utf-8"?>
<sst xmlns="http://schemas.openxmlformats.org/spreadsheetml/2006/main" count="194" uniqueCount="109">
  <si>
    <t>Available Balance in UA</t>
  </si>
  <si>
    <t>*amount in account currently-projected finboard spending from summer/fall</t>
  </si>
  <si>
    <t>Category</t>
  </si>
  <si>
    <t>Description</t>
  </si>
  <si>
    <t>Income</t>
  </si>
  <si>
    <t>Spending</t>
  </si>
  <si>
    <t>Notes</t>
  </si>
  <si>
    <t>Student Life Fee and General Institute Budget</t>
  </si>
  <si>
    <t>Internal Spending (Per Semester)</t>
  </si>
  <si>
    <t>Committee Expenditures</t>
  </si>
  <si>
    <t>UA Sponsored (Per Semester)</t>
  </si>
  <si>
    <t>FinBoard</t>
  </si>
  <si>
    <t>For Winter and Spring Cycle</t>
  </si>
  <si>
    <t>Student Faculty Dinners</t>
  </si>
  <si>
    <t>Fresh Fund</t>
  </si>
  <si>
    <t>Total Income</t>
  </si>
  <si>
    <t>Total Expenses</t>
  </si>
  <si>
    <t>Net Total</t>
  </si>
  <si>
    <t>Left in Account at End of Semester</t>
  </si>
  <si>
    <t>Committee</t>
  </si>
  <si>
    <t>Expense Category</t>
  </si>
  <si>
    <t>Line Item</t>
  </si>
  <si>
    <t>Description/notes</t>
  </si>
  <si>
    <t>Cost</t>
  </si>
  <si>
    <t>ASA</t>
  </si>
  <si>
    <t>Operating</t>
  </si>
  <si>
    <t>Fall Midway</t>
  </si>
  <si>
    <t>tables</t>
  </si>
  <si>
    <t>electricity</t>
  </si>
  <si>
    <t>performance tech</t>
  </si>
  <si>
    <t>supplies</t>
  </si>
  <si>
    <t>Capital</t>
  </si>
  <si>
    <t>Storage Space</t>
  </si>
  <si>
    <t>locker keys/repairs</t>
  </si>
  <si>
    <t>ASA Subtotal</t>
  </si>
  <si>
    <t>Committee on Community</t>
  </si>
  <si>
    <t>Printing and holders</t>
  </si>
  <si>
    <t>Signs in dining halls</t>
  </si>
  <si>
    <t>Events</t>
  </si>
  <si>
    <t>Snacks and drinks</t>
  </si>
  <si>
    <t>Student Leadership Mixer</t>
  </si>
  <si>
    <t>Food</t>
  </si>
  <si>
    <t>Picnic Event Trial Run</t>
  </si>
  <si>
    <t>Food and decorations</t>
  </si>
  <si>
    <t>Arbor Day/Valentine's Day event</t>
  </si>
  <si>
    <t>Committee on Community Subtotal</t>
  </si>
  <si>
    <t>Committee on Student Support and Wellness</t>
  </si>
  <si>
    <t>AV</t>
  </si>
  <si>
    <t>Depression panel</t>
  </si>
  <si>
    <t>Heart Awareness</t>
  </si>
  <si>
    <t>Returning Student Feedback meeting</t>
  </si>
  <si>
    <t>Equipment and Materials</t>
  </si>
  <si>
    <t>Mental Health First Aid Training</t>
  </si>
  <si>
    <t>Discretionary</t>
  </si>
  <si>
    <t>Most likely a large scale campaign (Ex. Red Flag)</t>
  </si>
  <si>
    <t>Committee on Student Support and Wellness Subtotal</t>
  </si>
  <si>
    <t>Committee on Sustainability</t>
  </si>
  <si>
    <t>GBM</t>
  </si>
  <si>
    <t>Dorm Electricity Competition Kickoff</t>
  </si>
  <si>
    <t>Dorm Electricity Competition Middle Event</t>
  </si>
  <si>
    <t>Dorm Electricity Competition Finale</t>
  </si>
  <si>
    <t>Promotional stickers</t>
  </si>
  <si>
    <t>Dorm Electricity Competition</t>
  </si>
  <si>
    <t>ECO utensils</t>
  </si>
  <si>
    <t>Eco-friendly foodware</t>
  </si>
  <si>
    <t>Trash2Treasure</t>
  </si>
  <si>
    <t>Committee on Sustainability Subtotal</t>
  </si>
  <si>
    <t>Committee on Resource Development</t>
  </si>
  <si>
    <t>Potential dinners or other committee fundraising events</t>
  </si>
  <si>
    <t>Funding events</t>
  </si>
  <si>
    <t>Committee on Resource Development Subtotal</t>
  </si>
  <si>
    <t>Committee on Events</t>
  </si>
  <si>
    <t>Food Truck</t>
  </si>
  <si>
    <t>FallFest Study Break</t>
  </si>
  <si>
    <t>Publicity</t>
  </si>
  <si>
    <t>Promotional Material</t>
  </si>
  <si>
    <t>FallFest</t>
  </si>
  <si>
    <t>Committee on Events Subtotal</t>
  </si>
  <si>
    <t>Committee on Alumni Affairs</t>
  </si>
  <si>
    <t>Food/refreshments</t>
  </si>
  <si>
    <t>MIT Talks (4)</t>
  </si>
  <si>
    <t>AV Equipment</t>
  </si>
  <si>
    <t>Committee on Alumni Affairs Subtotal</t>
  </si>
  <si>
    <t>Technology Systems Group</t>
  </si>
  <si>
    <t>Website Maintenance</t>
  </si>
  <si>
    <t>UA Server</t>
  </si>
  <si>
    <t>Technology Systems Group Subtotal</t>
  </si>
  <si>
    <t>Committee on Campus Planning</t>
  </si>
  <si>
    <t>Study Breaks (3)</t>
  </si>
  <si>
    <t>Prize</t>
  </si>
  <si>
    <t>Essay contest</t>
  </si>
  <si>
    <t>Photo contest</t>
  </si>
  <si>
    <t>Committee on Campus Planning Subtotal</t>
  </si>
  <si>
    <t>Committee on Marketing</t>
  </si>
  <si>
    <t>Vimeo Pro</t>
  </si>
  <si>
    <t>For The Byte</t>
  </si>
  <si>
    <t>Video and Recording Equipment</t>
  </si>
  <si>
    <t>Committee on Marketing Subtotal</t>
  </si>
  <si>
    <t>Financial Board</t>
  </si>
  <si>
    <t>-</t>
  </si>
  <si>
    <t>Nominations Committee</t>
  </si>
  <si>
    <t>Committee on Education</t>
  </si>
  <si>
    <t>Institute Committee</t>
  </si>
  <si>
    <t>Committee on Innovation</t>
  </si>
  <si>
    <t>Committee on Involvement</t>
  </si>
  <si>
    <t>Committee on Special Projects</t>
  </si>
  <si>
    <t>Total Committee Spending</t>
  </si>
  <si>
    <t>Office Snacks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</si>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</sst>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_-&quot;$&quot;* #,##0.00_-;\-&quot;$&quot;* #,##0.00_-;_-&quot;$&quot;* &quot;-&quot;??_-;_-@"/>
  </numFmts>
  <fonts count="12" x14ac:knownFonts="1">
    <font>
      <sz val="10"/>
      <color rgb="FF000000"/>
      <name val="Arial"/>
    </font>
    <font>
      <sz val="12"/>
      <color rgb="FF000000"/>
      <name val="Calibri"/>
    </font>
    <font>
      <sz val="12"/>
      <name val="Calibri"/>
    </font>
    <font>
      <sz val="10"/>
      <name val="Calibri"/>
    </font>
    <font>
      <b/>
      <sz val="12"/>
      <color rgb="FF000000"/>
      <name val="Calibri"/>
    </font>
    <font>
      <b/>
      <i/>
      <sz val="12"/>
      <color rgb="FF000000"/>
      <name val="Calibri"/>
    </font>
    <font>
      <u/>
      <sz val="12"/>
      <color rgb="FF000000"/>
      <name val="Calibri"/>
    </font>
    <font>
      <u/>
      <sz val="12"/>
      <color rgb="FF000000"/>
      <name val="Calibri"/>
    </font>
    <font>
      <u/>
      <sz val="12"/>
      <name val="Calibri"/>
    </font>
    <font>
      <b/>
      <i/>
      <sz val="12"/>
      <name val="Calibri"/>
    </font>
    <font>
      <u/>
      <sz val="12"/>
      <color rgb="FF000000"/>
      <name val="Calibri"/>
    </font>
    <font>
      <u/>
      <sz val="12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2" borderId="0" xfId="0" applyFont="1" applyFill="1" applyAlignment="1"/>
    <xf numFmtId="164" fontId="2" fillId="2" borderId="0" xfId="0" applyNumberFormat="1" applyFont="1" applyFill="1" applyAlignment="1"/>
    <xf numFmtId="165" fontId="3" fillId="0" borderId="0" xfId="0" applyNumberFormat="1" applyFont="1" applyAlignment="1"/>
    <xf numFmtId="165" fontId="3" fillId="0" borderId="0" xfId="0" applyNumberFormat="1" applyFont="1" applyAlignment="1"/>
    <xf numFmtId="0" fontId="3" fillId="0" borderId="0" xfId="0" applyFont="1" applyAlignment="1"/>
    <xf numFmtId="0" fontId="4" fillId="0" borderId="0" xfId="0" applyFont="1" applyAlignment="1"/>
    <xf numFmtId="165" fontId="4" fillId="0" borderId="0" xfId="0" applyNumberFormat="1" applyFont="1" applyAlignment="1"/>
    <xf numFmtId="0" fontId="3" fillId="0" borderId="0" xfId="0" applyFont="1"/>
    <xf numFmtId="0" fontId="1" fillId="0" borderId="0" xfId="0" applyFont="1" applyAlignment="1"/>
    <xf numFmtId="164" fontId="1" fillId="0" borderId="0" xfId="0" applyNumberFormat="1" applyFont="1" applyAlignment="1">
      <alignment horizontal="right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3" fillId="2" borderId="0" xfId="0" applyFont="1" applyFill="1" applyAlignment="1"/>
    <xf numFmtId="165" fontId="3" fillId="2" borderId="0" xfId="0" applyNumberFormat="1" applyFont="1" applyFill="1" applyAlignment="1"/>
    <xf numFmtId="165" fontId="4" fillId="2" borderId="0" xfId="0" applyNumberFormat="1" applyFont="1" applyFill="1" applyAlignment="1">
      <alignment horizontal="right"/>
    </xf>
    <xf numFmtId="0" fontId="3" fillId="0" borderId="0" xfId="0" applyFont="1" applyBorder="1" applyAlignment="1"/>
    <xf numFmtId="0" fontId="5" fillId="3" borderId="0" xfId="0" applyFont="1" applyFill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3" fillId="4" borderId="0" xfId="0" applyFont="1" applyFill="1" applyAlignment="1"/>
    <xf numFmtId="0" fontId="6" fillId="5" borderId="3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left" wrapText="1"/>
    </xf>
    <xf numFmtId="165" fontId="1" fillId="5" borderId="4" xfId="0" applyNumberFormat="1" applyFont="1" applyFill="1" applyBorder="1" applyAlignment="1">
      <alignment horizontal="left" wrapText="1"/>
    </xf>
    <xf numFmtId="0" fontId="3" fillId="5" borderId="3" xfId="0" applyFont="1" applyFill="1" applyBorder="1" applyAlignment="1"/>
    <xf numFmtId="165" fontId="1" fillId="5" borderId="4" xfId="0" applyNumberFormat="1" applyFont="1" applyFill="1" applyBorder="1" applyAlignment="1">
      <alignment horizontal="left" wrapText="1"/>
    </xf>
    <xf numFmtId="0" fontId="5" fillId="5" borderId="5" xfId="0" applyFont="1" applyFill="1" applyBorder="1" applyAlignment="1">
      <alignment horizontal="left" wrapText="1"/>
    </xf>
    <xf numFmtId="0" fontId="3" fillId="5" borderId="6" xfId="0" applyFont="1" applyFill="1" applyBorder="1" applyAlignment="1"/>
    <xf numFmtId="165" fontId="5" fillId="5" borderId="7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165" fontId="1" fillId="3" borderId="4" xfId="0" applyNumberFormat="1" applyFont="1" applyFill="1" applyBorder="1" applyAlignment="1">
      <alignment horizontal="left" wrapText="1"/>
    </xf>
    <xf numFmtId="0" fontId="3" fillId="4" borderId="0" xfId="0" applyFont="1" applyFill="1"/>
    <xf numFmtId="0" fontId="3" fillId="3" borderId="3" xfId="0" applyFont="1" applyFill="1" applyBorder="1" applyAlignment="1"/>
    <xf numFmtId="165" fontId="1" fillId="3" borderId="4" xfId="0" applyNumberFormat="1" applyFont="1" applyFill="1" applyBorder="1" applyAlignment="1">
      <alignment horizontal="left" wrapText="1"/>
    </xf>
    <xf numFmtId="0" fontId="5" fillId="3" borderId="5" xfId="0" applyFont="1" applyFill="1" applyBorder="1" applyAlignment="1"/>
    <xf numFmtId="0" fontId="3" fillId="3" borderId="6" xfId="0" applyFont="1" applyFill="1" applyBorder="1" applyAlignment="1"/>
    <xf numFmtId="165" fontId="5" fillId="3" borderId="7" xfId="0" applyNumberFormat="1" applyFont="1" applyFill="1" applyBorder="1" applyAlignment="1">
      <alignment horizontal="right"/>
    </xf>
    <xf numFmtId="0" fontId="8" fillId="5" borderId="3" xfId="0" applyFont="1" applyFill="1" applyBorder="1" applyAlignment="1"/>
    <xf numFmtId="0" fontId="2" fillId="5" borderId="0" xfId="0" applyFont="1" applyFill="1" applyBorder="1" applyAlignment="1"/>
    <xf numFmtId="165" fontId="2" fillId="5" borderId="4" xfId="0" applyNumberFormat="1" applyFont="1" applyFill="1" applyBorder="1" applyAlignment="1">
      <alignment horizontal="right"/>
    </xf>
    <xf numFmtId="0" fontId="3" fillId="5" borderId="3" xfId="0" applyFont="1" applyFill="1" applyBorder="1" applyAlignment="1"/>
    <xf numFmtId="0" fontId="2" fillId="5" borderId="0" xfId="0" applyFont="1" applyFill="1" applyBorder="1" applyAlignment="1"/>
    <xf numFmtId="165" fontId="2" fillId="5" borderId="4" xfId="0" applyNumberFormat="1" applyFont="1" applyFill="1" applyBorder="1" applyAlignment="1">
      <alignment horizontal="right"/>
    </xf>
    <xf numFmtId="0" fontId="9" fillId="5" borderId="5" xfId="0" applyFont="1" applyFill="1" applyBorder="1" applyAlignment="1"/>
    <xf numFmtId="165" fontId="9" fillId="5" borderId="7" xfId="0" applyNumberFormat="1" applyFont="1" applyFill="1" applyBorder="1" applyAlignment="1">
      <alignment horizontal="right"/>
    </xf>
    <xf numFmtId="0" fontId="10" fillId="3" borderId="3" xfId="0" applyFont="1" applyFill="1" applyBorder="1" applyAlignment="1"/>
    <xf numFmtId="0" fontId="3" fillId="3" borderId="0" xfId="0" applyFont="1" applyFill="1" applyBorder="1" applyAlignment="1"/>
    <xf numFmtId="165" fontId="3" fillId="3" borderId="4" xfId="0" applyNumberFormat="1" applyFont="1" applyFill="1" applyBorder="1" applyAlignment="1"/>
    <xf numFmtId="0" fontId="1" fillId="3" borderId="0" xfId="0" applyFont="1" applyFill="1" applyBorder="1" applyAlignment="1"/>
    <xf numFmtId="165" fontId="1" fillId="3" borderId="4" xfId="0" applyNumberFormat="1" applyFont="1" applyFill="1" applyBorder="1" applyAlignment="1">
      <alignment horizontal="right"/>
    </xf>
    <xf numFmtId="0" fontId="3" fillId="4" borderId="0" xfId="0" applyFont="1" applyFill="1" applyAlignment="1"/>
    <xf numFmtId="0" fontId="11" fillId="5" borderId="3" xfId="0" applyFont="1" applyFill="1" applyBorder="1" applyAlignment="1"/>
    <xf numFmtId="0" fontId="1" fillId="5" borderId="0" xfId="0" applyFont="1" applyFill="1" applyBorder="1" applyAlignment="1"/>
    <xf numFmtId="165" fontId="1" fillId="5" borderId="4" xfId="0" applyNumberFormat="1" applyFont="1" applyFill="1" applyBorder="1" applyAlignment="1">
      <alignment horizontal="right"/>
    </xf>
    <xf numFmtId="0" fontId="5" fillId="5" borderId="5" xfId="0" applyFont="1" applyFill="1" applyBorder="1" applyAlignment="1"/>
    <xf numFmtId="165" fontId="1" fillId="3" borderId="4" xfId="0" applyNumberFormat="1" applyFont="1" applyFill="1" applyBorder="1" applyAlignment="1">
      <alignment horizontal="right"/>
    </xf>
    <xf numFmtId="0" fontId="3" fillId="3" borderId="3" xfId="0" applyFont="1" applyFill="1" applyBorder="1" applyAlignment="1"/>
    <xf numFmtId="0" fontId="1" fillId="3" borderId="0" xfId="0" applyFont="1" applyFill="1" applyBorder="1" applyAlignment="1"/>
    <xf numFmtId="165" fontId="1" fillId="3" borderId="4" xfId="0" applyNumberFormat="1" applyFont="1" applyFill="1" applyBorder="1" applyAlignment="1">
      <alignment horizontal="right"/>
    </xf>
    <xf numFmtId="0" fontId="1" fillId="5" borderId="0" xfId="0" applyFont="1" applyFill="1" applyBorder="1" applyAlignment="1"/>
    <xf numFmtId="165" fontId="1" fillId="5" borderId="4" xfId="0" applyNumberFormat="1" applyFont="1" applyFill="1" applyBorder="1" applyAlignment="1">
      <alignment horizontal="right"/>
    </xf>
    <xf numFmtId="0" fontId="3" fillId="5" borderId="0" xfId="0" applyFont="1" applyFill="1" applyBorder="1" applyAlignment="1"/>
    <xf numFmtId="165" fontId="3" fillId="5" borderId="4" xfId="0" applyNumberFormat="1" applyFont="1" applyFill="1" applyBorder="1" applyAlignment="1"/>
    <xf numFmtId="0" fontId="3" fillId="5" borderId="0" xfId="0" applyFont="1" applyFill="1" applyBorder="1" applyAlignment="1"/>
    <xf numFmtId="165" fontId="3" fillId="5" borderId="4" xfId="0" applyNumberFormat="1" applyFont="1" applyFill="1" applyBorder="1" applyAlignment="1"/>
    <xf numFmtId="0" fontId="5" fillId="5" borderId="5" xfId="0" applyFont="1" applyFill="1" applyBorder="1" applyAlignment="1"/>
    <xf numFmtId="0" fontId="1" fillId="3" borderId="3" xfId="0" applyFont="1" applyFill="1" applyBorder="1" applyAlignment="1"/>
    <xf numFmtId="0" fontId="1" fillId="3" borderId="0" xfId="0" applyFont="1" applyFill="1" applyBorder="1" applyAlignment="1"/>
    <xf numFmtId="165" fontId="1" fillId="3" borderId="4" xfId="0" applyNumberFormat="1" applyFont="1" applyFill="1" applyBorder="1" applyAlignment="1"/>
    <xf numFmtId="0" fontId="1" fillId="3" borderId="3" xfId="0" applyFont="1" applyFill="1" applyBorder="1" applyAlignment="1"/>
    <xf numFmtId="0" fontId="5" fillId="3" borderId="5" xfId="0" applyFont="1" applyFill="1" applyBorder="1" applyAlignment="1"/>
    <xf numFmtId="0" fontId="1" fillId="3" borderId="6" xfId="0" applyFont="1" applyFill="1" applyBorder="1" applyAlignment="1"/>
    <xf numFmtId="165" fontId="5" fillId="3" borderId="7" xfId="0" applyNumberFormat="1" applyFont="1" applyFill="1" applyBorder="1" applyAlignment="1"/>
    <xf numFmtId="0" fontId="1" fillId="5" borderId="3" xfId="0" applyFont="1" applyFill="1" applyBorder="1" applyAlignment="1"/>
    <xf numFmtId="165" fontId="1" fillId="5" borderId="4" xfId="0" applyNumberFormat="1" applyFont="1" applyFill="1" applyBorder="1" applyAlignment="1"/>
    <xf numFmtId="0" fontId="1" fillId="5" borderId="3" xfId="0" applyFont="1" applyFill="1" applyBorder="1" applyAlignment="1"/>
    <xf numFmtId="0" fontId="1" fillId="5" borderId="5" xfId="0" applyFont="1" applyFill="1" applyBorder="1" applyAlignment="1"/>
    <xf numFmtId="0" fontId="1" fillId="5" borderId="6" xfId="0" applyFont="1" applyFill="1" applyBorder="1" applyAlignment="1"/>
    <xf numFmtId="165" fontId="1" fillId="5" borderId="7" xfId="0" applyNumberFormat="1" applyFont="1" applyFill="1" applyBorder="1" applyAlignment="1"/>
    <xf numFmtId="165" fontId="3" fillId="0" borderId="0" xfId="0" applyNumberFormat="1" applyFont="1" applyBorder="1" applyAlignment="1"/>
    <xf numFmtId="0" fontId="5" fillId="6" borderId="0" xfId="0" applyFont="1" applyFill="1" applyBorder="1" applyAlignment="1"/>
    <xf numFmtId="0" fontId="3" fillId="6" borderId="0" xfId="0" applyFont="1" applyFill="1" applyBorder="1" applyAlignment="1"/>
    <xf numFmtId="165" fontId="5" fillId="6" borderId="0" xfId="0" applyNumberFormat="1" applyFont="1" applyFill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6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/>
  </sheetViews>
  <sheetFormatPr baseColWidth="10" defaultColWidth="14.5" defaultRowHeight="15.75" customHeight="1" x14ac:dyDescent="0"/>
  <cols>
    <col min="1" max="1" width="55.5" customWidth="1"/>
    <col min="2" max="2" width="42.33203125" customWidth="1"/>
    <col min="5" max="5" width="73.1640625" customWidth="1"/>
  </cols>
  <sheetData>
    <row r="1" spans="1:8">
      <c r="A1" s="1" t="s">
        <v>0</v>
      </c>
      <c r="B1" s="2">
        <f>320974.76-83459</f>
        <v>237515.76</v>
      </c>
      <c r="C1" s="3" t="s">
        <v>1</v>
      </c>
      <c r="D1" s="4"/>
      <c r="E1" s="5"/>
      <c r="F1" s="5"/>
      <c r="G1" s="5"/>
      <c r="H1" s="5"/>
    </row>
    <row r="2" spans="1:8">
      <c r="A2" s="6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8"/>
      <c r="G2" s="8"/>
      <c r="H2" s="8"/>
    </row>
    <row r="3" spans="1:8">
      <c r="A3" s="9" t="s">
        <v>4</v>
      </c>
      <c r="B3" s="9" t="s">
        <v>7</v>
      </c>
      <c r="C3" s="10">
        <v>0</v>
      </c>
      <c r="D3" s="4"/>
      <c r="E3" s="11"/>
      <c r="F3" s="12"/>
      <c r="G3" s="8"/>
      <c r="H3" s="8"/>
    </row>
    <row r="4" spans="1:8">
      <c r="A4" s="9" t="s">
        <v>8</v>
      </c>
      <c r="B4" s="9" t="s">
        <v>9</v>
      </c>
      <c r="C4" s="4"/>
      <c r="D4" s="13">
        <f>'Committee Breakdown'!E60</f>
        <v>14413.43</v>
      </c>
      <c r="E4" s="14"/>
      <c r="F4" s="8"/>
      <c r="G4" s="8"/>
      <c r="H4" s="8"/>
    </row>
    <row r="5" spans="1:8">
      <c r="A5" s="9" t="s">
        <v>10</v>
      </c>
      <c r="B5" s="9" t="s">
        <v>11</v>
      </c>
      <c r="C5" s="4"/>
      <c r="D5" s="13">
        <f>(86870+100591+10716.33)</f>
        <v>198177.33</v>
      </c>
      <c r="E5" s="15" t="s">
        <v>12</v>
      </c>
      <c r="F5" s="8"/>
      <c r="G5" s="8"/>
      <c r="H5" s="8"/>
    </row>
    <row r="6" spans="1:8">
      <c r="A6" s="5"/>
      <c r="B6" s="11" t="s">
        <v>13</v>
      </c>
      <c r="C6" s="4"/>
      <c r="D6" s="16">
        <v>12000</v>
      </c>
      <c r="E6" s="5"/>
      <c r="F6" s="8"/>
      <c r="G6" s="8"/>
      <c r="H6" s="8"/>
    </row>
    <row r="7" spans="1:8">
      <c r="A7" s="5"/>
      <c r="B7" s="9" t="s">
        <v>14</v>
      </c>
      <c r="C7" s="4"/>
      <c r="D7" s="16">
        <v>3000</v>
      </c>
      <c r="E7" s="5"/>
      <c r="F7" s="8"/>
      <c r="G7" s="8"/>
      <c r="H7" s="8"/>
    </row>
    <row r="8" spans="1:8">
      <c r="A8" s="5"/>
      <c r="B8" s="5"/>
      <c r="C8" s="4"/>
      <c r="D8" s="4"/>
      <c r="E8" s="5"/>
      <c r="F8" s="8"/>
      <c r="G8" s="8"/>
      <c r="H8" s="8"/>
    </row>
    <row r="9" spans="1:8">
      <c r="A9" s="9" t="s">
        <v>15</v>
      </c>
      <c r="B9" s="5"/>
      <c r="C9" s="13">
        <f>SUM(C3:C7)</f>
        <v>0</v>
      </c>
      <c r="D9" s="4"/>
      <c r="E9" s="5"/>
      <c r="F9" s="8"/>
      <c r="G9" s="8"/>
      <c r="H9" s="8"/>
    </row>
    <row r="10" spans="1:8">
      <c r="A10" s="9" t="s">
        <v>16</v>
      </c>
      <c r="B10" s="5"/>
      <c r="C10" s="4"/>
      <c r="D10" s="13">
        <f>SUM(D3:D7)</f>
        <v>227590.75999999998</v>
      </c>
      <c r="E10" s="5"/>
      <c r="F10" s="8"/>
      <c r="G10" s="8"/>
      <c r="H10" s="8"/>
    </row>
    <row r="11" spans="1:8">
      <c r="A11" s="1" t="s">
        <v>17</v>
      </c>
      <c r="B11" s="17"/>
      <c r="C11" s="18"/>
      <c r="D11" s="19">
        <f>C9-D10+(B1-C3)</f>
        <v>9925.0000000000291</v>
      </c>
      <c r="E11" s="9"/>
      <c r="F11" s="8"/>
      <c r="G11" s="8"/>
      <c r="H11" s="8"/>
    </row>
    <row r="12" spans="1:8">
      <c r="A12" s="1" t="s">
        <v>18</v>
      </c>
      <c r="B12" s="17"/>
      <c r="C12" s="18"/>
      <c r="D12" s="19">
        <f>D11</f>
        <v>9925.0000000000291</v>
      </c>
      <c r="E12" s="5"/>
      <c r="F12" s="8"/>
      <c r="G12" s="8"/>
      <c r="H12" s="8"/>
    </row>
    <row r="13" spans="1:8">
      <c r="A13" s="20"/>
      <c r="B13" s="5"/>
      <c r="C13" s="4"/>
      <c r="D13" s="4"/>
      <c r="E13" s="5"/>
      <c r="F13" s="8"/>
      <c r="G13" s="8"/>
      <c r="H13" s="8"/>
    </row>
    <row r="14" spans="1:8">
      <c r="A14" s="21" t="s">
        <v>6</v>
      </c>
      <c r="B14" s="5"/>
      <c r="C14" s="4"/>
      <c r="D14" s="4"/>
      <c r="E14" s="5"/>
      <c r="F14" s="8"/>
      <c r="G14" s="8"/>
      <c r="H14" s="8"/>
    </row>
    <row r="15" spans="1:8">
      <c r="A15" s="9"/>
      <c r="B15" s="5"/>
      <c r="C15" s="4"/>
      <c r="D15" s="4"/>
      <c r="E15" s="5"/>
      <c r="F15" s="8"/>
      <c r="G15" s="8"/>
      <c r="H15" s="8"/>
    </row>
    <row r="16" spans="1:8">
      <c r="A16" s="9"/>
      <c r="B16" s="5"/>
      <c r="C16" s="4"/>
      <c r="D16" s="4"/>
      <c r="E16" s="5"/>
      <c r="F16" s="8"/>
      <c r="G16" s="8"/>
      <c r="H16" s="8"/>
    </row>
    <row r="17" spans="1:8">
      <c r="A17" s="5"/>
      <c r="B17" s="5"/>
      <c r="C17" s="4"/>
      <c r="D17" s="4"/>
      <c r="E17" s="5"/>
      <c r="F17" s="8"/>
      <c r="G17" s="8"/>
      <c r="H17" s="8"/>
    </row>
    <row r="18" spans="1:8">
      <c r="A18" s="5"/>
      <c r="B18" s="5"/>
      <c r="C18" s="4"/>
      <c r="D18" s="4"/>
      <c r="E18" s="5"/>
      <c r="F18" s="8"/>
      <c r="G18" s="8"/>
      <c r="H18" s="8"/>
    </row>
    <row r="19" spans="1:8">
      <c r="A19" s="5"/>
      <c r="B19" s="5"/>
      <c r="C19" s="4"/>
      <c r="D19" s="4"/>
      <c r="E19" s="5"/>
      <c r="F19" s="8"/>
      <c r="G19" s="8"/>
      <c r="H19" s="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/>
  </sheetViews>
  <sheetFormatPr baseColWidth="10" defaultColWidth="14.5" defaultRowHeight="15.75" customHeight="1" x14ac:dyDescent="0"/>
  <cols>
    <col min="1" max="1" width="50.6640625" customWidth="1"/>
    <col min="2" max="2" width="17.5" customWidth="1"/>
    <col min="3" max="3" width="52" customWidth="1"/>
    <col min="4" max="4" width="44.33203125" customWidth="1"/>
  </cols>
  <sheetData>
    <row r="1" spans="1:6">
      <c r="A1" s="22" t="s">
        <v>19</v>
      </c>
      <c r="B1" s="23" t="s">
        <v>20</v>
      </c>
      <c r="C1" s="23" t="s">
        <v>21</v>
      </c>
      <c r="D1" s="23" t="s">
        <v>22</v>
      </c>
      <c r="E1" s="23" t="s">
        <v>23</v>
      </c>
      <c r="F1" s="24"/>
    </row>
    <row r="2" spans="1:6">
      <c r="A2" s="25" t="s">
        <v>24</v>
      </c>
      <c r="B2" s="26" t="s">
        <v>25</v>
      </c>
      <c r="C2" s="26" t="s">
        <v>26</v>
      </c>
      <c r="D2" s="27" t="s">
        <v>27</v>
      </c>
      <c r="E2" s="28">
        <v>3500</v>
      </c>
      <c r="F2" s="24"/>
    </row>
    <row r="3" spans="1:6">
      <c r="A3" s="29"/>
      <c r="B3" s="26" t="s">
        <v>25</v>
      </c>
      <c r="C3" s="26" t="s">
        <v>26</v>
      </c>
      <c r="D3" s="27" t="s">
        <v>28</v>
      </c>
      <c r="E3" s="30">
        <v>2000</v>
      </c>
      <c r="F3" s="24"/>
    </row>
    <row r="4" spans="1:6">
      <c r="A4" s="29"/>
      <c r="B4" s="26" t="s">
        <v>25</v>
      </c>
      <c r="C4" s="26" t="s">
        <v>26</v>
      </c>
      <c r="D4" s="27" t="s">
        <v>29</v>
      </c>
      <c r="E4" s="30">
        <v>500</v>
      </c>
      <c r="F4" s="24"/>
    </row>
    <row r="5" spans="1:6">
      <c r="A5" s="29"/>
      <c r="B5" s="26" t="s">
        <v>25</v>
      </c>
      <c r="C5" s="26" t="s">
        <v>26</v>
      </c>
      <c r="D5" s="27" t="s">
        <v>30</v>
      </c>
      <c r="E5" s="30">
        <v>117.18</v>
      </c>
      <c r="F5" s="24"/>
    </row>
    <row r="6" spans="1:6">
      <c r="A6" s="29"/>
      <c r="B6" s="27" t="s">
        <v>31</v>
      </c>
      <c r="C6" s="27" t="s">
        <v>32</v>
      </c>
      <c r="D6" s="27" t="s">
        <v>33</v>
      </c>
      <c r="E6" s="30">
        <v>600</v>
      </c>
      <c r="F6" s="24"/>
    </row>
    <row r="7" spans="1:6">
      <c r="A7" s="31" t="s">
        <v>34</v>
      </c>
      <c r="B7" s="32"/>
      <c r="C7" s="32"/>
      <c r="D7" s="32"/>
      <c r="E7" s="33">
        <f>SUM(E2:E6)</f>
        <v>6717.18</v>
      </c>
      <c r="F7" s="24"/>
    </row>
    <row r="8" spans="1:6">
      <c r="A8" s="34" t="s">
        <v>35</v>
      </c>
      <c r="B8" s="35" t="s">
        <v>31</v>
      </c>
      <c r="C8" s="35" t="s">
        <v>36</v>
      </c>
      <c r="D8" s="36" t="s">
        <v>37</v>
      </c>
      <c r="E8" s="37">
        <v>0</v>
      </c>
      <c r="F8" s="38"/>
    </row>
    <row r="9" spans="1:6">
      <c r="A9" s="39"/>
      <c r="B9" s="35" t="s">
        <v>38</v>
      </c>
      <c r="C9" s="35" t="s">
        <v>39</v>
      </c>
      <c r="D9" s="36" t="s">
        <v>40</v>
      </c>
      <c r="E9" s="40">
        <v>200</v>
      </c>
      <c r="F9" s="24"/>
    </row>
    <row r="10" spans="1:6">
      <c r="A10" s="39"/>
      <c r="B10" s="35" t="s">
        <v>38</v>
      </c>
      <c r="C10" s="35" t="s">
        <v>41</v>
      </c>
      <c r="D10" s="36" t="s">
        <v>42</v>
      </c>
      <c r="E10" s="40">
        <v>200</v>
      </c>
      <c r="F10" s="24"/>
    </row>
    <row r="11" spans="1:6">
      <c r="A11" s="39"/>
      <c r="B11" s="35" t="s">
        <v>38</v>
      </c>
      <c r="C11" s="35" t="s">
        <v>43</v>
      </c>
      <c r="D11" s="36" t="s">
        <v>44</v>
      </c>
      <c r="E11" s="40">
        <v>400</v>
      </c>
      <c r="F11" s="24"/>
    </row>
    <row r="12" spans="1:6">
      <c r="A12" s="41" t="s">
        <v>45</v>
      </c>
      <c r="B12" s="42"/>
      <c r="C12" s="42"/>
      <c r="D12" s="42"/>
      <c r="E12" s="43">
        <f>SUM(E8:E11)</f>
        <v>800</v>
      </c>
      <c r="F12" s="24"/>
    </row>
    <row r="13" spans="1:6">
      <c r="A13" s="44" t="s">
        <v>46</v>
      </c>
      <c r="B13" s="45" t="s">
        <v>38</v>
      </c>
      <c r="C13" s="45" t="s">
        <v>47</v>
      </c>
      <c r="D13" s="45" t="s">
        <v>48</v>
      </c>
      <c r="E13" s="46">
        <v>300</v>
      </c>
      <c r="F13" s="24"/>
    </row>
    <row r="14" spans="1:6">
      <c r="A14" s="29"/>
      <c r="B14" s="45" t="s">
        <v>38</v>
      </c>
      <c r="C14" s="45" t="s">
        <v>41</v>
      </c>
      <c r="D14" s="45" t="s">
        <v>48</v>
      </c>
      <c r="E14" s="46">
        <v>400</v>
      </c>
      <c r="F14" s="24"/>
    </row>
    <row r="15" spans="1:6">
      <c r="A15" s="29"/>
      <c r="B15" s="45" t="s">
        <v>38</v>
      </c>
      <c r="C15" s="45" t="s">
        <v>41</v>
      </c>
      <c r="D15" s="45" t="s">
        <v>49</v>
      </c>
      <c r="E15" s="46">
        <v>200</v>
      </c>
      <c r="F15" s="24"/>
    </row>
    <row r="16" spans="1:6">
      <c r="A16" s="47"/>
      <c r="B16" s="48" t="s">
        <v>38</v>
      </c>
      <c r="C16" s="48" t="s">
        <v>41</v>
      </c>
      <c r="D16" s="48" t="s">
        <v>50</v>
      </c>
      <c r="E16" s="49">
        <v>50</v>
      </c>
      <c r="F16" s="24"/>
    </row>
    <row r="17" spans="1:6">
      <c r="A17" s="47"/>
      <c r="B17" s="48" t="s">
        <v>38</v>
      </c>
      <c r="C17" s="48" t="s">
        <v>51</v>
      </c>
      <c r="D17" s="48" t="s">
        <v>52</v>
      </c>
      <c r="E17" s="49">
        <v>200</v>
      </c>
      <c r="F17" s="24"/>
    </row>
    <row r="18" spans="1:6">
      <c r="A18" s="47"/>
      <c r="B18" s="48" t="s">
        <v>38</v>
      </c>
      <c r="C18" s="48" t="s">
        <v>41</v>
      </c>
      <c r="D18" s="48" t="s">
        <v>52</v>
      </c>
      <c r="E18" s="49">
        <v>100</v>
      </c>
      <c r="F18" s="24"/>
    </row>
    <row r="19" spans="1:6">
      <c r="A19" s="47"/>
      <c r="B19" s="48" t="s">
        <v>25</v>
      </c>
      <c r="C19" s="48" t="s">
        <v>53</v>
      </c>
      <c r="D19" s="48" t="s">
        <v>54</v>
      </c>
      <c r="E19" s="49">
        <v>500</v>
      </c>
      <c r="F19" s="24"/>
    </row>
    <row r="20" spans="1:6">
      <c r="A20" s="50" t="s">
        <v>55</v>
      </c>
      <c r="B20" s="32"/>
      <c r="C20" s="32"/>
      <c r="D20" s="32"/>
      <c r="E20" s="51">
        <f>SUM(E13:E19)</f>
        <v>1750</v>
      </c>
      <c r="F20" s="24"/>
    </row>
    <row r="21" spans="1:6">
      <c r="A21" s="52" t="s">
        <v>56</v>
      </c>
      <c r="B21" s="53"/>
      <c r="C21" s="53"/>
      <c r="D21" s="53"/>
      <c r="E21" s="54"/>
      <c r="F21" s="24"/>
    </row>
    <row r="22" spans="1:6">
      <c r="A22" s="39"/>
      <c r="B22" s="55" t="s">
        <v>38</v>
      </c>
      <c r="C22" s="55" t="s">
        <v>41</v>
      </c>
      <c r="D22" s="55" t="s">
        <v>57</v>
      </c>
      <c r="E22" s="56">
        <v>500</v>
      </c>
      <c r="F22" s="57"/>
    </row>
    <row r="23" spans="1:6">
      <c r="A23" s="39"/>
      <c r="B23" s="55" t="s">
        <v>38</v>
      </c>
      <c r="C23" s="55" t="s">
        <v>41</v>
      </c>
      <c r="D23" s="55" t="s">
        <v>58</v>
      </c>
      <c r="E23" s="56">
        <v>900</v>
      </c>
      <c r="F23" s="24"/>
    </row>
    <row r="24" spans="1:6">
      <c r="A24" s="39"/>
      <c r="B24" s="55" t="s">
        <v>38</v>
      </c>
      <c r="C24" s="55" t="s">
        <v>41</v>
      </c>
      <c r="D24" s="55" t="s">
        <v>59</v>
      </c>
      <c r="E24" s="56">
        <v>150</v>
      </c>
      <c r="F24" s="24"/>
    </row>
    <row r="25" spans="1:6">
      <c r="A25" s="39"/>
      <c r="B25" s="55" t="s">
        <v>38</v>
      </c>
      <c r="C25" s="55" t="s">
        <v>41</v>
      </c>
      <c r="D25" s="55" t="s">
        <v>60</v>
      </c>
      <c r="E25" s="56">
        <v>400</v>
      </c>
      <c r="F25" s="24"/>
    </row>
    <row r="26" spans="1:6">
      <c r="A26" s="39"/>
      <c r="B26" s="55" t="s">
        <v>38</v>
      </c>
      <c r="C26" s="55" t="s">
        <v>61</v>
      </c>
      <c r="D26" s="55" t="s">
        <v>62</v>
      </c>
      <c r="E26" s="56">
        <v>120</v>
      </c>
      <c r="F26" s="24"/>
    </row>
    <row r="27" spans="1:6">
      <c r="A27" s="39"/>
      <c r="B27" s="55" t="s">
        <v>25</v>
      </c>
      <c r="C27" s="55" t="s">
        <v>63</v>
      </c>
      <c r="D27" s="55" t="s">
        <v>64</v>
      </c>
      <c r="E27" s="56">
        <v>100</v>
      </c>
      <c r="F27" s="24"/>
    </row>
    <row r="28" spans="1:6">
      <c r="A28" s="39"/>
      <c r="B28" s="55" t="s">
        <v>38</v>
      </c>
      <c r="C28" s="55" t="s">
        <v>65</v>
      </c>
      <c r="D28" s="55" t="s">
        <v>65</v>
      </c>
      <c r="E28" s="56">
        <v>200</v>
      </c>
      <c r="F28" s="24"/>
    </row>
    <row r="29" spans="1:6">
      <c r="A29" s="39"/>
      <c r="B29" s="55" t="s">
        <v>38</v>
      </c>
      <c r="C29" s="55" t="s">
        <v>53</v>
      </c>
      <c r="D29" s="55" t="s">
        <v>53</v>
      </c>
      <c r="E29" s="56">
        <v>0</v>
      </c>
      <c r="F29" s="24"/>
    </row>
    <row r="30" spans="1:6">
      <c r="A30" s="41" t="s">
        <v>66</v>
      </c>
      <c r="B30" s="42"/>
      <c r="C30" s="42"/>
      <c r="D30" s="42"/>
      <c r="E30" s="43">
        <f>SUM(E22:E29)</f>
        <v>2370</v>
      </c>
      <c r="F30" s="24"/>
    </row>
    <row r="31" spans="1:6">
      <c r="A31" s="58" t="s">
        <v>67</v>
      </c>
      <c r="B31" s="59" t="s">
        <v>38</v>
      </c>
      <c r="C31" s="59" t="s">
        <v>68</v>
      </c>
      <c r="D31" s="59" t="s">
        <v>69</v>
      </c>
      <c r="E31" s="60">
        <v>150</v>
      </c>
      <c r="F31" s="24"/>
    </row>
    <row r="32" spans="1:6">
      <c r="A32" s="61" t="s">
        <v>70</v>
      </c>
      <c r="B32" s="32"/>
      <c r="C32" s="32"/>
      <c r="D32" s="32"/>
      <c r="E32" s="33">
        <f>SUM(E31)</f>
        <v>150</v>
      </c>
      <c r="F32" s="24"/>
    </row>
    <row r="33" spans="1:6">
      <c r="A33" s="52" t="s">
        <v>71</v>
      </c>
      <c r="B33" s="55" t="s">
        <v>38</v>
      </c>
      <c r="C33" s="55" t="s">
        <v>72</v>
      </c>
      <c r="D33" s="55" t="s">
        <v>73</v>
      </c>
      <c r="E33" s="56">
        <v>0</v>
      </c>
      <c r="F33" s="24"/>
    </row>
    <row r="34" spans="1:6">
      <c r="A34" s="39"/>
      <c r="B34" s="55" t="s">
        <v>74</v>
      </c>
      <c r="C34" s="55" t="s">
        <v>75</v>
      </c>
      <c r="D34" s="55" t="s">
        <v>76</v>
      </c>
      <c r="E34" s="56">
        <v>0</v>
      </c>
      <c r="F34" s="24"/>
    </row>
    <row r="35" spans="1:6">
      <c r="A35" s="41" t="s">
        <v>77</v>
      </c>
      <c r="B35" s="42"/>
      <c r="C35" s="42"/>
      <c r="D35" s="42"/>
      <c r="E35" s="43">
        <f>SUM(E33:E34)</f>
        <v>0</v>
      </c>
      <c r="F35" s="24"/>
    </row>
    <row r="36" spans="1:6">
      <c r="A36" s="58" t="s">
        <v>78</v>
      </c>
      <c r="B36" s="59" t="s">
        <v>38</v>
      </c>
      <c r="C36" s="59" t="s">
        <v>79</v>
      </c>
      <c r="D36" s="59" t="s">
        <v>80</v>
      </c>
      <c r="E36" s="60">
        <v>800</v>
      </c>
      <c r="F36" s="5"/>
    </row>
    <row r="37" spans="1:6">
      <c r="A37" s="29"/>
      <c r="B37" s="59" t="s">
        <v>38</v>
      </c>
      <c r="C37" s="59" t="s">
        <v>81</v>
      </c>
      <c r="D37" s="59" t="s">
        <v>80</v>
      </c>
      <c r="E37" s="60">
        <v>240</v>
      </c>
      <c r="F37" s="5"/>
    </row>
    <row r="38" spans="1:6">
      <c r="A38" s="61" t="s">
        <v>82</v>
      </c>
      <c r="B38" s="32"/>
      <c r="C38" s="32"/>
      <c r="D38" s="32"/>
      <c r="E38" s="33">
        <f>SUM(E36:E37)</f>
        <v>1040</v>
      </c>
      <c r="F38" s="5"/>
    </row>
    <row r="39" spans="1:6">
      <c r="A39" s="52" t="s">
        <v>83</v>
      </c>
      <c r="B39" s="55"/>
      <c r="C39" s="55"/>
      <c r="D39" s="55"/>
      <c r="E39" s="62"/>
      <c r="F39" s="5"/>
    </row>
    <row r="40" spans="1:6">
      <c r="A40" s="63"/>
      <c r="B40" s="64" t="s">
        <v>25</v>
      </c>
      <c r="C40" s="64" t="s">
        <v>84</v>
      </c>
      <c r="D40" s="64" t="s">
        <v>85</v>
      </c>
      <c r="E40" s="65">
        <f>1732.5/2</f>
        <v>866.25</v>
      </c>
      <c r="F40" s="5"/>
    </row>
    <row r="41" spans="1:6">
      <c r="A41" s="39"/>
      <c r="B41" s="53"/>
      <c r="C41" s="53"/>
      <c r="D41" s="53"/>
      <c r="E41" s="54"/>
      <c r="F41" s="5"/>
    </row>
    <row r="42" spans="1:6">
      <c r="A42" s="41" t="s">
        <v>86</v>
      </c>
      <c r="B42" s="42"/>
      <c r="C42" s="42"/>
      <c r="D42" s="42"/>
      <c r="E42" s="43">
        <f>SUM(E39:E41)</f>
        <v>866.25</v>
      </c>
      <c r="F42" s="5"/>
    </row>
    <row r="43" spans="1:6">
      <c r="A43" s="58" t="s">
        <v>87</v>
      </c>
      <c r="B43" s="59" t="s">
        <v>38</v>
      </c>
      <c r="C43" s="59" t="s">
        <v>41</v>
      </c>
      <c r="D43" s="59" t="s">
        <v>88</v>
      </c>
      <c r="E43" s="60">
        <v>240</v>
      </c>
      <c r="F43" s="5"/>
    </row>
    <row r="44" spans="1:6">
      <c r="A44" s="47"/>
      <c r="B44" s="66" t="s">
        <v>38</v>
      </c>
      <c r="C44" s="66" t="s">
        <v>89</v>
      </c>
      <c r="D44" s="66" t="s">
        <v>90</v>
      </c>
      <c r="E44" s="67">
        <v>40</v>
      </c>
      <c r="F44" s="5"/>
    </row>
    <row r="45" spans="1:6">
      <c r="A45" s="47"/>
      <c r="B45" s="66" t="s">
        <v>38</v>
      </c>
      <c r="C45" s="66" t="s">
        <v>89</v>
      </c>
      <c r="D45" s="66" t="s">
        <v>91</v>
      </c>
      <c r="E45" s="67">
        <v>40</v>
      </c>
      <c r="F45" s="5"/>
    </row>
    <row r="46" spans="1:6">
      <c r="A46" s="47"/>
      <c r="B46" s="68"/>
      <c r="C46" s="68"/>
      <c r="D46" s="68"/>
      <c r="E46" s="69"/>
      <c r="F46" s="5"/>
    </row>
    <row r="47" spans="1:6">
      <c r="A47" s="29"/>
      <c r="B47" s="70"/>
      <c r="C47" s="70"/>
      <c r="D47" s="70"/>
      <c r="E47" s="71"/>
      <c r="F47" s="5"/>
    </row>
    <row r="48" spans="1:6">
      <c r="A48" s="72" t="s">
        <v>92</v>
      </c>
      <c r="B48" s="32"/>
      <c r="C48" s="32"/>
      <c r="D48" s="32"/>
      <c r="E48" s="33">
        <f>SUM(E43:E47)</f>
        <v>320</v>
      </c>
      <c r="F48" s="5"/>
    </row>
    <row r="49" spans="1:6">
      <c r="A49" s="73" t="s">
        <v>93</v>
      </c>
      <c r="B49" s="74" t="s">
        <v>25</v>
      </c>
      <c r="C49" s="74" t="s">
        <v>94</v>
      </c>
      <c r="D49" s="74" t="s">
        <v>95</v>
      </c>
      <c r="E49" s="75">
        <v>200</v>
      </c>
      <c r="F49" s="5"/>
    </row>
    <row r="50" spans="1:6">
      <c r="A50" s="76"/>
      <c r="B50" s="74" t="s">
        <v>31</v>
      </c>
      <c r="C50" s="74" t="s">
        <v>96</v>
      </c>
      <c r="D50" s="74" t="s">
        <v>95</v>
      </c>
      <c r="E50" s="75">
        <v>200</v>
      </c>
      <c r="F50" s="5"/>
    </row>
    <row r="51" spans="1:6">
      <c r="A51" s="77" t="s">
        <v>97</v>
      </c>
      <c r="B51" s="78"/>
      <c r="C51" s="78"/>
      <c r="D51" s="78"/>
      <c r="E51" s="79">
        <f>SUM(E49:E50)</f>
        <v>400</v>
      </c>
      <c r="F51" s="5"/>
    </row>
    <row r="52" spans="1:6">
      <c r="A52" s="80" t="s">
        <v>98</v>
      </c>
      <c r="B52" s="59" t="s">
        <v>99</v>
      </c>
      <c r="C52" s="59" t="s">
        <v>99</v>
      </c>
      <c r="D52" s="59" t="s">
        <v>99</v>
      </c>
      <c r="E52" s="81" t="s">
        <v>99</v>
      </c>
      <c r="F52" s="5"/>
    </row>
    <row r="53" spans="1:6">
      <c r="A53" s="80" t="s">
        <v>100</v>
      </c>
      <c r="B53" s="59" t="s">
        <v>99</v>
      </c>
      <c r="C53" s="59" t="s">
        <v>99</v>
      </c>
      <c r="D53" s="59" t="s">
        <v>99</v>
      </c>
      <c r="E53" s="81" t="s">
        <v>99</v>
      </c>
      <c r="F53" s="5"/>
    </row>
    <row r="54" spans="1:6">
      <c r="A54" s="80" t="s">
        <v>101</v>
      </c>
      <c r="B54" s="59" t="s">
        <v>99</v>
      </c>
      <c r="C54" s="59" t="s">
        <v>99</v>
      </c>
      <c r="D54" s="59" t="s">
        <v>99</v>
      </c>
      <c r="E54" s="81" t="s">
        <v>99</v>
      </c>
      <c r="F54" s="5"/>
    </row>
    <row r="55" spans="1:6">
      <c r="A55" s="80" t="s">
        <v>102</v>
      </c>
      <c r="B55" s="59" t="s">
        <v>99</v>
      </c>
      <c r="C55" s="59" t="s">
        <v>99</v>
      </c>
      <c r="D55" s="59" t="s">
        <v>99</v>
      </c>
      <c r="E55" s="81" t="s">
        <v>99</v>
      </c>
      <c r="F55" s="5"/>
    </row>
    <row r="56" spans="1:6">
      <c r="A56" s="82" t="s">
        <v>103</v>
      </c>
      <c r="B56" s="59" t="s">
        <v>99</v>
      </c>
      <c r="C56" s="59" t="s">
        <v>99</v>
      </c>
      <c r="D56" s="59" t="s">
        <v>99</v>
      </c>
      <c r="E56" s="81" t="s">
        <v>99</v>
      </c>
      <c r="F56" s="5"/>
    </row>
    <row r="57" spans="1:6">
      <c r="A57" s="82" t="s">
        <v>104</v>
      </c>
      <c r="B57" s="59" t="s">
        <v>99</v>
      </c>
      <c r="C57" s="59" t="s">
        <v>99</v>
      </c>
      <c r="D57" s="59" t="s">
        <v>99</v>
      </c>
      <c r="E57" s="81" t="s">
        <v>99</v>
      </c>
      <c r="F57" s="5"/>
    </row>
    <row r="58" spans="1:6">
      <c r="A58" s="83" t="s">
        <v>105</v>
      </c>
      <c r="B58" s="84" t="s">
        <v>99</v>
      </c>
      <c r="C58" s="84" t="s">
        <v>99</v>
      </c>
      <c r="D58" s="84" t="s">
        <v>99</v>
      </c>
      <c r="E58" s="85" t="s">
        <v>99</v>
      </c>
      <c r="F58" s="5"/>
    </row>
    <row r="59" spans="1:6">
      <c r="A59" s="20"/>
      <c r="B59" s="20"/>
      <c r="C59" s="20"/>
      <c r="D59" s="20"/>
      <c r="E59" s="86"/>
      <c r="F59" s="5"/>
    </row>
    <row r="60" spans="1:6">
      <c r="A60" s="87" t="s">
        <v>106</v>
      </c>
      <c r="B60" s="88"/>
      <c r="C60" s="88"/>
      <c r="D60" s="88"/>
      <c r="E60" s="89">
        <f>SUM(E7,E12,E20,E30,E32,E35,E38,E42,E48,E51)</f>
        <v>14413.43</v>
      </c>
      <c r="F60" s="5"/>
    </row>
    <row r="61" spans="1:6">
      <c r="A61" s="5"/>
      <c r="B61" s="5"/>
      <c r="C61" s="5"/>
      <c r="D61" s="5"/>
      <c r="E61" s="5"/>
      <c r="F61" s="5"/>
    </row>
    <row r="62" spans="1:6">
      <c r="A62" s="5"/>
      <c r="B62" s="5"/>
      <c r="C62" s="5"/>
      <c r="D62" s="5"/>
      <c r="E62" s="5"/>
      <c r="F62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ColWidth="14.5" defaultRowHeight="15.75" customHeight="1" x14ac:dyDescent="0"/>
  <sheetData>
    <row r="1" spans="1:5">
      <c r="A1" s="6" t="s">
        <v>20</v>
      </c>
      <c r="B1" s="6" t="s">
        <v>21</v>
      </c>
      <c r="C1" s="6" t="s">
        <v>6</v>
      </c>
      <c r="D1" s="6" t="s">
        <v>23</v>
      </c>
      <c r="E1" s="5"/>
    </row>
    <row r="2" spans="1:5">
      <c r="A2" s="90" t="s">
        <v>25</v>
      </c>
      <c r="B2" s="90" t="s">
        <v>107</v>
      </c>
      <c r="C2" s="20"/>
      <c r="D2" s="91">
        <v>500</v>
      </c>
      <c r="E2" s="8"/>
    </row>
    <row r="3" spans="1:5">
      <c r="A3" s="87" t="s">
        <v>108</v>
      </c>
      <c r="B3" s="88"/>
      <c r="C3" s="88"/>
      <c r="D3" s="92">
        <f>SUM(D2)</f>
        <v>500</v>
      </c>
      <c r="E3" s="8"/>
    </row>
    <row r="4" spans="1:5">
      <c r="A4" s="5"/>
      <c r="B4" s="5"/>
      <c r="C4" s="8"/>
      <c r="D4" s="8"/>
      <c r="E4" s="8"/>
    </row>
    <row r="5" spans="1:5">
      <c r="A5" s="5"/>
      <c r="B5" s="5"/>
      <c r="C5" s="8"/>
      <c r="D5" s="8"/>
      <c r="E5" s="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Committee Breakdown</vt:lpstr>
      <vt:lpstr>UA General Operations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Sophia Liu</cp:lastModifiedBy>
  <dcterms:created xsi:type="dcterms:W3CDTF">2016-02-11T02:50:29Z</dcterms:created>
  <dcterms:modified xsi:type="dcterms:W3CDTF">2016-02-11T02:50:31Z</dcterms:modified>
</cp:coreProperties>
</file>