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35" yWindow="-15" windowWidth="5385" windowHeight="7980"/>
  </bookViews>
  <sheets>
    <sheet name="Overview" sheetId="1" r:id="rId1"/>
    <sheet name="Line Items" sheetId="2" r:id="rId2"/>
  </sheets>
  <calcPr calcId="145621"/>
</workbook>
</file>

<file path=xl/calcChain.xml><?xml version="1.0" encoding="utf-8"?>
<calcChain xmlns="http://schemas.openxmlformats.org/spreadsheetml/2006/main">
  <c r="B46" i="1" l="1"/>
  <c r="H60" i="2" l="1"/>
  <c r="H49" i="2"/>
  <c r="H48" i="2"/>
  <c r="H47" i="2"/>
  <c r="H46" i="2"/>
  <c r="H45" i="2"/>
  <c r="H44" i="2"/>
  <c r="H43" i="2"/>
  <c r="H37" i="2"/>
  <c r="H36" i="2"/>
  <c r="H35" i="2"/>
  <c r="H34" i="2"/>
  <c r="H33" i="2"/>
  <c r="H32" i="2"/>
  <c r="H31" i="2"/>
  <c r="H30" i="2"/>
  <c r="B35" i="1"/>
  <c r="B38" i="1" s="1"/>
  <c r="C28" i="1"/>
  <c r="B28" i="1"/>
  <c r="C27" i="1"/>
  <c r="C29" i="1" s="1"/>
  <c r="B27" i="1"/>
  <c r="B29" i="1" s="1"/>
  <c r="B39" i="1" s="1"/>
  <c r="C40" i="1"/>
  <c r="B40" i="1" l="1"/>
  <c r="B44" i="1" s="1"/>
</calcChain>
</file>

<file path=xl/sharedStrings.xml><?xml version="1.0" encoding="utf-8"?>
<sst xmlns="http://schemas.openxmlformats.org/spreadsheetml/2006/main" count="398" uniqueCount="197">
  <si>
    <t>Spring 2013</t>
  </si>
  <si>
    <t>Fall 2012</t>
  </si>
  <si>
    <t>Spring 2012</t>
  </si>
  <si>
    <t>Fall 2011</t>
  </si>
  <si>
    <t>Spring 2011</t>
  </si>
  <si>
    <t>UA Core</t>
  </si>
  <si>
    <t>Operating</t>
  </si>
  <si>
    <t>Council</t>
  </si>
  <si>
    <t>Officers</t>
  </si>
  <si>
    <t>Chief of Staff</t>
  </si>
  <si>
    <t>AVP for Resource Development</t>
  </si>
  <si>
    <t>AVP Engagement &amp; Member Development</t>
  </si>
  <si>
    <t>Committees and Auxiliaries</t>
  </si>
  <si>
    <t>Association of Student Activities (ASA)</t>
  </si>
  <si>
    <t>Committee on Alumni Relations</t>
  </si>
  <si>
    <t>Committee on Athletics</t>
  </si>
  <si>
    <t>Committee on Public Relations</t>
  </si>
  <si>
    <t>Committee on Education</t>
  </si>
  <si>
    <t>Committee on Special Projects</t>
  </si>
  <si>
    <t>Elections Committee</t>
  </si>
  <si>
    <t>Committee on Sustainability</t>
  </si>
  <si>
    <t>Events Committee</t>
  </si>
  <si>
    <t>Finance Board</t>
  </si>
  <si>
    <t>Residential Dining</t>
  </si>
  <si>
    <t>Technology Systems Group</t>
  </si>
  <si>
    <t>Judicial Board</t>
  </si>
  <si>
    <t>MIT 2030</t>
  </si>
  <si>
    <t>MITx</t>
  </si>
  <si>
    <t>Student Support &amp; Mental Health</t>
  </si>
  <si>
    <t>Orientation</t>
  </si>
  <si>
    <t>UA Core Total</t>
  </si>
  <si>
    <t>Committees &amp; Auxiliaries Total</t>
  </si>
  <si>
    <t>Total Budgeted Expenses</t>
  </si>
  <si>
    <t>Expected Income</t>
  </si>
  <si>
    <t>Semesterly Allowance</t>
  </si>
  <si>
    <t>Princeton Review</t>
  </si>
  <si>
    <t>Withdrawal from Reserve</t>
  </si>
  <si>
    <t>Total Income</t>
  </si>
  <si>
    <t>Summary of Income and Expenses</t>
  </si>
  <si>
    <t>Budgeted Expenses</t>
  </si>
  <si>
    <t>Net of Income</t>
  </si>
  <si>
    <t>Other Expenses:</t>
  </si>
  <si>
    <t>UA Contribution to Student Faculty Dinners</t>
  </si>
  <si>
    <t>Fresh Fund</t>
  </si>
  <si>
    <t>Remainder for Groups</t>
  </si>
  <si>
    <t>Overallocation</t>
  </si>
  <si>
    <t>Semesterly Allocation for Groups</t>
  </si>
  <si>
    <t>Additional Funding</t>
  </si>
  <si>
    <t>Student Faculty Dinners</t>
  </si>
  <si>
    <t>Committee Name</t>
  </si>
  <si>
    <t>Expense Type</t>
  </si>
  <si>
    <t>Project Name</t>
  </si>
  <si>
    <t>Item description</t>
  </si>
  <si>
    <t>Approx. people</t>
  </si>
  <si>
    <t>Count</t>
  </si>
  <si>
    <t>Cost / Item</t>
  </si>
  <si>
    <t>Item Subtotal</t>
  </si>
  <si>
    <t>ASA</t>
  </si>
  <si>
    <t>Fall Midway</t>
  </si>
  <si>
    <t>tables</t>
  </si>
  <si>
    <t>electricity</t>
  </si>
  <si>
    <t>performance tech</t>
  </si>
  <si>
    <t>CPW Midway</t>
  </si>
  <si>
    <t>handouts</t>
  </si>
  <si>
    <t>FYSM</t>
  </si>
  <si>
    <t>cards</t>
  </si>
  <si>
    <t>postage</t>
  </si>
  <si>
    <t>GBMs</t>
  </si>
  <si>
    <t>food</t>
  </si>
  <si>
    <t>printing</t>
  </si>
  <si>
    <t>Discussion Meetings</t>
  </si>
  <si>
    <t>ASA Meetings</t>
  </si>
  <si>
    <t>LEF Meetings</t>
  </si>
  <si>
    <t>Capital</t>
  </si>
  <si>
    <t>Storage Space</t>
  </si>
  <si>
    <t>locker keys/repairs</t>
  </si>
  <si>
    <t>-</t>
  </si>
  <si>
    <t>Boards</t>
  </si>
  <si>
    <t>public postering signs</t>
  </si>
  <si>
    <t>Group Moving</t>
  </si>
  <si>
    <t>van rental</t>
  </si>
  <si>
    <t>Income</t>
  </si>
  <si>
    <t>Support</t>
  </si>
  <si>
    <t>Fines - expected</t>
  </si>
  <si>
    <t>GSC Year - confirmed</t>
  </si>
  <si>
    <t>UA Fall - confirmed</t>
  </si>
  <si>
    <t>Athletics</t>
  </si>
  <si>
    <t>Athletics Promotion</t>
  </si>
  <si>
    <t>T-shirt for athl. promotion</t>
  </si>
  <si>
    <t>Food for athl. promotion</t>
  </si>
  <si>
    <t>Prizes for athl. Promotion</t>
  </si>
  <si>
    <t>Discretionary</t>
  </si>
  <si>
    <t>MIT Superfan t-shirts</t>
  </si>
  <si>
    <t>Lunch with Institute Committee Representatives (Representatives)</t>
  </si>
  <si>
    <t>Lunch is the primary method for communication between the Chief of Staff and Institute Committee Representatives</t>
  </si>
  <si>
    <t>Lunch with Institute Committee Representatives (Chief of Staff)</t>
  </si>
  <si>
    <t>Same as the last item, but for the Chief of Staff to eat</t>
  </si>
  <si>
    <t>Dinner with Committees</t>
  </si>
  <si>
    <t>Dinner with specific committees as a whole (groups of 4-5, to talk business)</t>
  </si>
  <si>
    <t>UA Working Groups, Food</t>
  </si>
  <si>
    <t>Food for Informal UA Working Groups</t>
  </si>
  <si>
    <t>UA Brunch</t>
  </si>
  <si>
    <t>UA-wide weekly brunches</t>
  </si>
  <si>
    <t>CoE</t>
  </si>
  <si>
    <t>Student Faculty Dinners has its own account</t>
  </si>
  <si>
    <t>~500</t>
  </si>
  <si>
    <t>Meetings</t>
  </si>
  <si>
    <t>Food for meetings. Meetings cannot be open as we discuss many sensitive issues candidly, including term violations which are highly confidential (both professor and student)</t>
  </si>
  <si>
    <t>Project</t>
  </si>
  <si>
    <t>Lecture Series (cont'd from IAP)</t>
  </si>
  <si>
    <t>Food for lecture series. Over IAP $200 was spent on each event, funded by UAAP. We want to run a few funded on our own this semester, since UAAP won't pay again until next IAP. Assuming half turnout, we get $100/event.</t>
  </si>
  <si>
    <t>Council Meetings</t>
  </si>
  <si>
    <t>Food</t>
  </si>
  <si>
    <t>Funding for groups who did not get funding from Finboard</t>
  </si>
  <si>
    <t>Elections</t>
  </si>
  <si>
    <t>Running vote.mit.edu</t>
  </si>
  <si>
    <t>To keep the website running</t>
  </si>
  <si>
    <t>Advertising expenses</t>
  </si>
  <si>
    <t>Candidates' meeting food expenses</t>
  </si>
  <si>
    <t>Finboard</t>
  </si>
  <si>
    <t>Feb</t>
  </si>
  <si>
    <t>Food for meetings</t>
  </si>
  <si>
    <t>Mar</t>
  </si>
  <si>
    <t>Apr</t>
  </si>
  <si>
    <t>May</t>
  </si>
  <si>
    <t>Feb x3</t>
  </si>
  <si>
    <t>Drinks for presenters</t>
  </si>
  <si>
    <t>Apr x3</t>
  </si>
  <si>
    <t>Trainings</t>
  </si>
  <si>
    <t>Ipad Presentation Tool</t>
  </si>
  <si>
    <t>Member Engagement/Development (Sheila)</t>
  </si>
  <si>
    <t>Monthly Events</t>
  </si>
  <si>
    <t>TBD</t>
  </si>
  <si>
    <t>Member Engagement/Development(Alec)</t>
  </si>
  <si>
    <t>Meetings with CPL</t>
  </si>
  <si>
    <t>wrap up, reflect, close CPL. Meeting food for attendees</t>
  </si>
  <si>
    <t>CPL Summer Budget Buffer</t>
  </si>
  <si>
    <t>Buffer for any costs that may not be covered through the coordination of the summit</t>
  </si>
  <si>
    <t>CPL Presentations</t>
  </si>
  <si>
    <t>Should not require funds</t>
  </si>
  <si>
    <t>Mentorship Check-ups</t>
  </si>
  <si>
    <t>Budgeted for mentors to meet with their CPL mentees over the course of the semester</t>
  </si>
  <si>
    <t>Projects/Programs Workshop</t>
  </si>
  <si>
    <t>This workshop is an outreach program that will help provide information that may be useful for the end of this administration and next year’s administration. The focus is on Projects and Programs. $300 are allocated to food, and $25 are allocated to material needs (such as large post-it notes, etc.).</t>
  </si>
  <si>
    <t>Policy Workshop</t>
  </si>
  <si>
    <t>This workshop is an outreach program that will help provide information that may be useful for the end of this administration and next year’s administration. The focus is on Policy. $300 are allocated to food, and $25 are allocated to material needs (such as large post-it notes, etc.).</t>
  </si>
  <si>
    <t>Events Workshop</t>
  </si>
  <si>
    <t>Description: This workshop is an outreach program that will help provide information that may be useful for the end of this administration and next year’s administration. The focus is on Events. $300 are allocated to food, and $25 are allocated to material needs (such as large post-it notes, etc.).</t>
  </si>
  <si>
    <t>Focus group</t>
  </si>
  <si>
    <t>For gathering more input</t>
  </si>
  <si>
    <t>Committee meetings</t>
  </si>
  <si>
    <t>Snacks</t>
  </si>
  <si>
    <t>Nomminations Committee</t>
  </si>
  <si>
    <t>Food for Nominations Committee</t>
  </si>
  <si>
    <t>Food to be provided to the Nominations Committee, which meets to determine Student Representatives, for their significant commitment to both interview and decide.</t>
  </si>
  <si>
    <t>Exec Meetings</t>
  </si>
  <si>
    <t>Infinite Display</t>
  </si>
  <si>
    <t>General Infinite Display Fund</t>
  </si>
  <si>
    <t>State of the UA- Presentation</t>
  </si>
  <si>
    <t>Equipment &amp; Operations</t>
  </si>
  <si>
    <t>Operating</t>
  </si>
  <si>
    <t>Meeting Food</t>
  </si>
  <si>
    <t>Food and giveaways at an event.</t>
  </si>
  <si>
    <t>Public Relations</t>
  </si>
  <si>
    <t>Study Breaks</t>
  </si>
  <si>
    <t>Study breaks</t>
  </si>
  <si>
    <t>Meetings food</t>
  </si>
  <si>
    <t>Event Support Fund</t>
  </si>
  <si>
    <t>Funds events</t>
  </si>
  <si>
    <t>State of the UA Study Break</t>
  </si>
  <si>
    <t>Study Break Portion</t>
  </si>
  <si>
    <t>Special Projects</t>
  </si>
  <si>
    <t>Costco Shuttle Run</t>
  </si>
  <si>
    <t>MIT Parking and Transportation payment and Costco Cards</t>
  </si>
  <si>
    <t>Stapler Stocking Program</t>
  </si>
  <si>
    <t>Staplers for Athena Clusters - Staples and stapler stocking costs</t>
  </si>
  <si>
    <t>Campus Hammock Installations</t>
  </si>
  <si>
    <t>Installation of hammocks around campus</t>
  </si>
  <si>
    <t>Miscellaneous Project</t>
  </si>
  <si>
    <t>TBD (Likely Student Center Rennovation Posters, etc.)</t>
  </si>
  <si>
    <t>TBD/Discretionary</t>
  </si>
  <si>
    <t>Sustainability</t>
  </si>
  <si>
    <t>$30/meeting</t>
  </si>
  <si>
    <t>Posters</t>
  </si>
  <si>
    <t>Trashion Show display</t>
  </si>
  <si>
    <t>Need to pay for labor costs for the display at the Prudential Center. Also need to buy fire retardant for the display in Stata.</t>
  </si>
  <si>
    <t>CPW</t>
  </si>
  <si>
    <t>$8/person</t>
  </si>
  <si>
    <t>Recyclemania Prize</t>
  </si>
  <si>
    <t>Prize money to be awarded to dorm that wins the Recyclemania competition</t>
  </si>
  <si>
    <t>~400</t>
  </si>
  <si>
    <t>DEC Prize</t>
  </si>
  <si>
    <t>Prize money to be awarded to dorm that wins the Dorm Electricity Competition competition</t>
  </si>
  <si>
    <t>Meeting</t>
  </si>
  <si>
    <t>Server</t>
  </si>
  <si>
    <t>Payment for server hosting at IS&amp;T</t>
  </si>
  <si>
    <t>Wellness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</si>
</sst>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5" x14ac:knownFonts="1">
    <font>
      <sz val="10"/>
      <color rgb="FF000000"/>
      <name val="Arial"/>
    </font>
    <font>
      <i/>
      <sz val="12"/>
      <color rgb="FF000000"/>
      <name val="Times New Roman"/>
      <family val="1"/>
    </font>
    <font>
      <sz val="12"/>
      <color rgb="FF000000"/>
      <name val="Times New Roman"/>
      <family val="1"/>
    </font>
    <font>
      <sz val="12"/>
      <color rgb="FF000000"/>
      <name val="Times New Roman"/>
      <family val="1"/>
    </font>
    <font>
      <sz val="14"/>
      <color rgb="FF000000"/>
      <name val="Times New Roman"/>
      <family val="1"/>
    </font>
    <font>
      <sz val="12"/>
      <color rgb="FF000000"/>
      <name val="Times New Roman"/>
      <family val="1"/>
    </font>
    <font>
      <b/>
      <sz val="12"/>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sz val="13"/>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sz val="12"/>
      <color rgb="FF000000"/>
      <name val="Times New Roman"/>
      <family val="1"/>
    </font>
    <font>
      <b/>
      <i/>
      <u/>
      <sz val="12"/>
      <color rgb="FF000000"/>
      <name val="Times New Roman"/>
      <family val="1"/>
    </font>
    <font>
      <i/>
      <sz val="12"/>
      <color rgb="FF000000"/>
      <name val="Times New Roman"/>
      <family val="1"/>
    </font>
    <font>
      <b/>
      <i/>
      <u/>
      <sz val="13"/>
      <color rgb="FF000000"/>
      <name val="Times New Roman"/>
      <family val="1"/>
    </font>
    <font>
      <i/>
      <sz val="12"/>
      <color rgb="FF000000"/>
      <name val="Times New Roman"/>
      <family val="1"/>
    </font>
    <font>
      <sz val="12"/>
      <color rgb="FF000000"/>
      <name val="Times New Roman"/>
      <family val="1"/>
    </font>
    <font>
      <sz val="13"/>
      <color rgb="FF000000"/>
      <name val="Times New Roman"/>
      <family val="1"/>
    </font>
  </fonts>
  <fills count="14">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7995B4"/>
        <bgColor indexed="64"/>
      </patternFill>
    </fill>
    <fill>
      <patternFill patternType="solid">
        <fgColor rgb="FFFFFFFF"/>
        <bgColor indexed="64"/>
      </patternFill>
    </fill>
    <fill>
      <patternFill patternType="solid">
        <fgColor rgb="FFFFFFFF"/>
        <bgColor indexed="64"/>
      </patternFill>
    </fill>
    <fill>
      <patternFill patternType="solid">
        <fgColor rgb="FFCCCCCC"/>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1" fillId="0" borderId="0" xfId="0" applyFont="1" applyAlignment="1">
      <alignment wrapText="1"/>
    </xf>
    <xf numFmtId="0" fontId="2" fillId="2" borderId="0" xfId="0" applyFont="1" applyFill="1" applyAlignment="1">
      <alignment wrapText="1"/>
    </xf>
    <xf numFmtId="0" fontId="3" fillId="3" borderId="3" xfId="0" applyFont="1" applyFill="1" applyBorder="1" applyAlignment="1">
      <alignment vertical="top" wrapText="1"/>
    </xf>
    <xf numFmtId="0" fontId="4" fillId="4" borderId="4" xfId="0" applyFont="1" applyFill="1" applyBorder="1" applyAlignment="1">
      <alignment vertical="top" wrapText="1"/>
    </xf>
    <xf numFmtId="0" fontId="5" fillId="5" borderId="5" xfId="0" applyFont="1" applyFill="1" applyBorder="1" applyAlignment="1">
      <alignment wrapText="1"/>
    </xf>
    <xf numFmtId="0" fontId="6" fillId="0" borderId="6" xfId="0" applyFont="1" applyBorder="1" applyAlignment="1">
      <alignment wrapText="1"/>
    </xf>
    <xf numFmtId="0" fontId="7" fillId="6" borderId="7" xfId="0" applyFont="1" applyFill="1" applyBorder="1" applyAlignment="1">
      <alignment wrapText="1"/>
    </xf>
    <xf numFmtId="0" fontId="0" fillId="0" borderId="8" xfId="0" applyBorder="1" applyAlignment="1">
      <alignment wrapText="1"/>
    </xf>
    <xf numFmtId="0" fontId="8" fillId="7" borderId="9" xfId="0" applyFont="1" applyFill="1" applyBorder="1" applyAlignment="1">
      <alignment wrapText="1"/>
    </xf>
    <xf numFmtId="0" fontId="9" fillId="8" borderId="10" xfId="0" applyFont="1" applyFill="1" applyBorder="1" applyAlignment="1">
      <alignment wrapText="1"/>
    </xf>
    <xf numFmtId="0" fontId="10" fillId="9" borderId="11" xfId="0" applyFont="1" applyFill="1" applyBorder="1" applyAlignment="1">
      <alignment wrapText="1"/>
    </xf>
    <xf numFmtId="164" fontId="11" fillId="0" borderId="0" xfId="0" applyNumberFormat="1" applyFont="1" applyAlignment="1">
      <alignment wrapText="1"/>
    </xf>
    <xf numFmtId="0" fontId="12" fillId="10" borderId="12" xfId="0" applyFont="1" applyFill="1" applyBorder="1" applyAlignment="1">
      <alignment wrapText="1"/>
    </xf>
    <xf numFmtId="0" fontId="13" fillId="0" borderId="0" xfId="0" applyFont="1" applyAlignment="1">
      <alignment wrapText="1"/>
    </xf>
    <xf numFmtId="0" fontId="14" fillId="0" borderId="0" xfId="0" applyFont="1" applyAlignment="1">
      <alignment wrapText="1"/>
    </xf>
    <xf numFmtId="0" fontId="15" fillId="0" borderId="0" xfId="0" applyFont="1" applyAlignment="1">
      <alignment wrapText="1"/>
    </xf>
    <xf numFmtId="164" fontId="16" fillId="0" borderId="0" xfId="0" applyNumberFormat="1" applyFont="1" applyAlignment="1">
      <alignment wrapText="1"/>
    </xf>
    <xf numFmtId="0" fontId="17" fillId="11" borderId="13" xfId="0" applyFont="1" applyFill="1" applyBorder="1" applyAlignment="1">
      <alignment horizontal="center" wrapText="1"/>
    </xf>
    <xf numFmtId="0" fontId="18" fillId="12" borderId="14" xfId="0" applyFont="1" applyFill="1" applyBorder="1" applyAlignment="1">
      <alignment wrapText="1"/>
    </xf>
    <xf numFmtId="0" fontId="19" fillId="0" borderId="0" xfId="0" applyFont="1" applyAlignment="1">
      <alignment wrapText="1"/>
    </xf>
    <xf numFmtId="0" fontId="20"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23" fillId="13" borderId="15" xfId="0" applyFont="1" applyFill="1" applyBorder="1" applyAlignment="1">
      <alignment wrapText="1"/>
    </xf>
    <xf numFmtId="164" fontId="24" fillId="0" borderId="0" xfId="0" applyNumberFormat="1"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abSelected="1" topLeftCell="A32" workbookViewId="0">
      <selection activeCell="A48" sqref="A48"/>
    </sheetView>
  </sheetViews>
  <sheetFormatPr defaultColWidth="17.140625" defaultRowHeight="12.75" customHeight="1" x14ac:dyDescent="0.2"/>
  <cols>
    <col min="1" max="1" width="35.28515625" customWidth="1"/>
    <col min="2" max="2" width="23.28515625" customWidth="1"/>
  </cols>
  <sheetData>
    <row r="1" spans="1:6" ht="12.75" customHeight="1" x14ac:dyDescent="0.3">
      <c r="B1" s="24" t="s">
        <v>0</v>
      </c>
      <c r="C1" s="22" t="s">
        <v>1</v>
      </c>
      <c r="D1" s="22" t="s">
        <v>2</v>
      </c>
      <c r="E1" s="22" t="s">
        <v>3</v>
      </c>
      <c r="F1" s="22" t="s">
        <v>4</v>
      </c>
    </row>
    <row r="2" spans="1:6" ht="16.5" x14ac:dyDescent="0.25">
      <c r="A2" s="23" t="s">
        <v>5</v>
      </c>
      <c r="B2" s="17"/>
      <c r="C2" s="18"/>
      <c r="D2" s="18"/>
      <c r="E2" s="18"/>
      <c r="F2" s="18"/>
    </row>
    <row r="3" spans="1:6" ht="16.5" x14ac:dyDescent="0.25">
      <c r="A3" s="18" t="s">
        <v>6</v>
      </c>
      <c r="B3" s="27">
        <v>1300</v>
      </c>
      <c r="C3" s="14">
        <v>1300</v>
      </c>
      <c r="D3" s="19">
        <v>2000</v>
      </c>
      <c r="E3" s="19">
        <v>1900</v>
      </c>
      <c r="F3" s="19">
        <v>2200</v>
      </c>
    </row>
    <row r="4" spans="1:6" ht="16.5" x14ac:dyDescent="0.25">
      <c r="A4" s="18" t="s">
        <v>7</v>
      </c>
      <c r="B4" s="27">
        <v>6680</v>
      </c>
      <c r="C4" s="14">
        <v>6680</v>
      </c>
      <c r="D4" s="19">
        <v>10600</v>
      </c>
      <c r="E4" s="19">
        <v>6460</v>
      </c>
      <c r="F4" s="19"/>
    </row>
    <row r="5" spans="1:6" ht="16.5" x14ac:dyDescent="0.25">
      <c r="A5" s="18" t="s">
        <v>8</v>
      </c>
      <c r="B5" s="27">
        <v>6200</v>
      </c>
      <c r="C5" s="14">
        <v>7250</v>
      </c>
      <c r="D5" s="19">
        <v>9600</v>
      </c>
      <c r="E5" s="19">
        <v>10520</v>
      </c>
      <c r="F5" s="19">
        <v>10800</v>
      </c>
    </row>
    <row r="6" spans="1:6" ht="16.5" x14ac:dyDescent="0.25">
      <c r="A6" s="18" t="s">
        <v>9</v>
      </c>
      <c r="B6" s="27">
        <v>4552</v>
      </c>
      <c r="C6" s="14">
        <v>3892</v>
      </c>
      <c r="D6" s="19">
        <v>940</v>
      </c>
      <c r="E6" s="19">
        <v>2786</v>
      </c>
      <c r="F6" s="19">
        <v>650</v>
      </c>
    </row>
    <row r="7" spans="1:6" ht="16.5" x14ac:dyDescent="0.25">
      <c r="A7" s="4" t="s">
        <v>10</v>
      </c>
      <c r="B7" s="27">
        <v>0</v>
      </c>
      <c r="C7" s="14">
        <v>1813</v>
      </c>
      <c r="D7" s="19">
        <v>3400</v>
      </c>
      <c r="E7" s="19">
        <v>1813</v>
      </c>
      <c r="F7" s="19">
        <v>1500</v>
      </c>
    </row>
    <row r="8" spans="1:6" ht="31.5" x14ac:dyDescent="0.25">
      <c r="A8" s="4" t="s">
        <v>11</v>
      </c>
      <c r="B8" s="27">
        <v>2625</v>
      </c>
      <c r="C8" s="14">
        <v>8225</v>
      </c>
      <c r="D8" s="19"/>
      <c r="E8" s="19"/>
      <c r="F8" s="19"/>
    </row>
    <row r="9" spans="1:6" ht="16.5" x14ac:dyDescent="0.25">
      <c r="A9" s="23" t="s">
        <v>12</v>
      </c>
      <c r="B9" s="27"/>
      <c r="C9" s="14"/>
      <c r="D9" s="19"/>
      <c r="E9" s="19"/>
      <c r="F9" s="19"/>
    </row>
    <row r="10" spans="1:6" ht="31.5" x14ac:dyDescent="0.25">
      <c r="A10" s="18" t="s">
        <v>13</v>
      </c>
      <c r="B10" s="27">
        <v>4585</v>
      </c>
      <c r="C10" s="14">
        <v>4585</v>
      </c>
      <c r="D10" s="19">
        <v>4585</v>
      </c>
      <c r="E10" s="19">
        <v>4585</v>
      </c>
      <c r="F10" s="19">
        <v>4600</v>
      </c>
    </row>
    <row r="11" spans="1:6" ht="16.5" x14ac:dyDescent="0.25">
      <c r="A11" s="4" t="s">
        <v>14</v>
      </c>
      <c r="B11" s="27">
        <v>0</v>
      </c>
      <c r="C11" s="14">
        <v>2100</v>
      </c>
      <c r="D11" s="19">
        <v>2500</v>
      </c>
      <c r="E11" s="19">
        <v>1000</v>
      </c>
      <c r="F11" s="19">
        <v>5150</v>
      </c>
    </row>
    <row r="12" spans="1:6" ht="16.5" x14ac:dyDescent="0.25">
      <c r="A12" s="18" t="s">
        <v>15</v>
      </c>
      <c r="B12" s="27">
        <v>5000</v>
      </c>
      <c r="C12" s="14">
        <v>5000</v>
      </c>
      <c r="D12" s="19">
        <v>3253</v>
      </c>
      <c r="E12" s="19">
        <v>4745</v>
      </c>
      <c r="F12" s="19">
        <v>50</v>
      </c>
    </row>
    <row r="13" spans="1:6" ht="16.5" x14ac:dyDescent="0.25">
      <c r="A13" s="18" t="s">
        <v>16</v>
      </c>
      <c r="B13" s="27">
        <v>8800</v>
      </c>
      <c r="C13" s="14">
        <v>6000</v>
      </c>
      <c r="D13" s="19">
        <v>7250</v>
      </c>
      <c r="E13" s="19">
        <v>6150</v>
      </c>
      <c r="F13" s="19">
        <v>6050</v>
      </c>
    </row>
    <row r="14" spans="1:6" ht="16.5" x14ac:dyDescent="0.25">
      <c r="A14" s="18" t="s">
        <v>17</v>
      </c>
      <c r="B14" s="27">
        <v>1260</v>
      </c>
      <c r="C14" s="14">
        <v>960</v>
      </c>
      <c r="D14" s="19">
        <v>450</v>
      </c>
      <c r="E14" s="19">
        <v>1200</v>
      </c>
      <c r="F14" s="19">
        <v>480</v>
      </c>
    </row>
    <row r="15" spans="1:6" ht="16.5" x14ac:dyDescent="0.25">
      <c r="A15" s="18" t="s">
        <v>18</v>
      </c>
      <c r="B15" s="27">
        <v>7400</v>
      </c>
      <c r="C15" s="14">
        <v>2950</v>
      </c>
      <c r="D15" s="19"/>
      <c r="E15" s="19"/>
      <c r="F15" s="19"/>
    </row>
    <row r="16" spans="1:6" ht="16.5" x14ac:dyDescent="0.25">
      <c r="A16" s="18" t="s">
        <v>19</v>
      </c>
      <c r="B16" s="27">
        <v>1150</v>
      </c>
      <c r="C16" s="14">
        <v>600</v>
      </c>
      <c r="D16" s="19">
        <v>787.5</v>
      </c>
      <c r="E16" s="19">
        <v>937.5</v>
      </c>
      <c r="F16" s="19">
        <v>787.5</v>
      </c>
    </row>
    <row r="17" spans="1:6" ht="16.5" x14ac:dyDescent="0.25">
      <c r="A17" s="18" t="s">
        <v>20</v>
      </c>
      <c r="B17" s="27">
        <v>2020</v>
      </c>
      <c r="C17" s="14">
        <v>900</v>
      </c>
      <c r="D17" s="19">
        <v>1100</v>
      </c>
      <c r="E17" s="19">
        <v>800</v>
      </c>
      <c r="F17" s="19">
        <v>150</v>
      </c>
    </row>
    <row r="18" spans="1:6" ht="16.5" x14ac:dyDescent="0.25">
      <c r="A18" s="18" t="s">
        <v>21</v>
      </c>
      <c r="B18" s="27">
        <v>0</v>
      </c>
      <c r="C18" s="14">
        <v>0</v>
      </c>
      <c r="D18" s="19"/>
      <c r="E18" s="19"/>
      <c r="F18" s="19"/>
    </row>
    <row r="19" spans="1:6" ht="16.5" x14ac:dyDescent="0.25">
      <c r="A19" s="18" t="s">
        <v>22</v>
      </c>
      <c r="B19" s="27">
        <v>760.95</v>
      </c>
      <c r="C19" s="14">
        <v>923</v>
      </c>
      <c r="D19" s="19">
        <v>0</v>
      </c>
      <c r="E19" s="19">
        <v>120</v>
      </c>
      <c r="F19" s="19">
        <v>350</v>
      </c>
    </row>
    <row r="20" spans="1:6" ht="16.5" x14ac:dyDescent="0.25">
      <c r="A20" s="4" t="s">
        <v>23</v>
      </c>
      <c r="B20" s="27">
        <v>0</v>
      </c>
      <c r="C20" s="14">
        <v>500</v>
      </c>
      <c r="D20" s="19">
        <v>84</v>
      </c>
      <c r="E20" s="19">
        <v>350</v>
      </c>
      <c r="F20" s="19">
        <v>0</v>
      </c>
    </row>
    <row r="21" spans="1:6" ht="16.5" x14ac:dyDescent="0.25">
      <c r="A21" s="18" t="s">
        <v>24</v>
      </c>
      <c r="B21" s="27">
        <v>1882.5</v>
      </c>
      <c r="C21" s="14">
        <v>0</v>
      </c>
      <c r="D21" s="19">
        <v>150</v>
      </c>
      <c r="E21" s="19">
        <v>210</v>
      </c>
      <c r="F21" s="19">
        <v>50</v>
      </c>
    </row>
    <row r="22" spans="1:6" ht="16.5" x14ac:dyDescent="0.25">
      <c r="A22" s="18" t="s">
        <v>25</v>
      </c>
      <c r="B22" s="27">
        <v>0</v>
      </c>
      <c r="C22" s="14">
        <v>0</v>
      </c>
      <c r="D22" s="19"/>
      <c r="E22" s="19"/>
      <c r="F22" s="19"/>
    </row>
    <row r="23" spans="1:6" ht="16.5" x14ac:dyDescent="0.25">
      <c r="A23" s="18" t="s">
        <v>26</v>
      </c>
      <c r="B23" s="27">
        <v>256</v>
      </c>
      <c r="C23" s="14">
        <v>340</v>
      </c>
      <c r="D23" s="19"/>
      <c r="E23" s="19"/>
      <c r="F23" s="19"/>
    </row>
    <row r="24" spans="1:6" ht="16.5" x14ac:dyDescent="0.25">
      <c r="A24" s="4" t="s">
        <v>27</v>
      </c>
      <c r="B24" s="27">
        <v>0</v>
      </c>
      <c r="C24" s="14">
        <v>400</v>
      </c>
      <c r="D24" s="19"/>
      <c r="E24" s="19"/>
      <c r="F24" s="19"/>
    </row>
    <row r="25" spans="1:6" ht="16.5" x14ac:dyDescent="0.25">
      <c r="A25" s="4" t="s">
        <v>28</v>
      </c>
      <c r="B25" s="27">
        <v>70</v>
      </c>
      <c r="C25" s="14">
        <v>0</v>
      </c>
      <c r="D25" s="19"/>
      <c r="E25" s="19"/>
      <c r="F25" s="19"/>
    </row>
    <row r="26" spans="1:6" ht="16.5" x14ac:dyDescent="0.25">
      <c r="A26" s="4" t="s">
        <v>29</v>
      </c>
      <c r="B26" s="27">
        <v>300</v>
      </c>
      <c r="C26" s="14">
        <v>0</v>
      </c>
      <c r="D26" s="19"/>
      <c r="E26" s="19"/>
      <c r="F26" s="19"/>
    </row>
    <row r="27" spans="1:6" ht="16.5" x14ac:dyDescent="0.25">
      <c r="A27" s="3" t="s">
        <v>30</v>
      </c>
      <c r="B27" s="27">
        <f>SUM(B3:B8)</f>
        <v>21357</v>
      </c>
      <c r="C27" s="14">
        <f>SUM(C3:C8)</f>
        <v>29160</v>
      </c>
      <c r="D27" s="19">
        <v>23140</v>
      </c>
      <c r="E27" s="19">
        <v>21666</v>
      </c>
      <c r="F27" s="19">
        <v>18740</v>
      </c>
    </row>
    <row r="28" spans="1:6" ht="16.5" x14ac:dyDescent="0.25">
      <c r="A28" s="3" t="s">
        <v>31</v>
      </c>
      <c r="B28" s="27">
        <f>SUM(B10:B26)</f>
        <v>33484.449999999997</v>
      </c>
      <c r="C28" s="14">
        <f>SUM(C10:C26)</f>
        <v>25258</v>
      </c>
      <c r="D28" s="19">
        <v>25705.5</v>
      </c>
      <c r="E28" s="19">
        <v>23400.5</v>
      </c>
      <c r="F28" s="19">
        <v>29335.5</v>
      </c>
    </row>
    <row r="29" spans="1:6" ht="16.5" x14ac:dyDescent="0.25">
      <c r="A29" s="3" t="s">
        <v>32</v>
      </c>
      <c r="B29" s="27">
        <f>SUM(B27:B28)</f>
        <v>54841.45</v>
      </c>
      <c r="C29" s="14">
        <f>SUM(C27:C28)</f>
        <v>54418</v>
      </c>
      <c r="D29" s="19">
        <v>48845.5</v>
      </c>
      <c r="E29" s="19">
        <v>45066.5</v>
      </c>
      <c r="F29" s="19">
        <v>48075.5</v>
      </c>
    </row>
    <row r="30" spans="1:6" ht="16.5" x14ac:dyDescent="0.25">
      <c r="A30" s="16"/>
      <c r="B30" s="27"/>
      <c r="C30" s="14"/>
      <c r="D30" s="19"/>
      <c r="E30" s="19"/>
      <c r="F30" s="19"/>
    </row>
    <row r="31" spans="1:6" ht="16.5" x14ac:dyDescent="0.25">
      <c r="A31" s="23" t="s">
        <v>33</v>
      </c>
      <c r="B31" s="27"/>
      <c r="C31" s="14"/>
      <c r="D31" s="19"/>
      <c r="E31" s="19"/>
      <c r="F31" s="19"/>
    </row>
    <row r="32" spans="1:6" ht="16.5" x14ac:dyDescent="0.25">
      <c r="A32" s="18" t="s">
        <v>34</v>
      </c>
      <c r="B32" s="27">
        <v>150730</v>
      </c>
      <c r="C32" s="14">
        <v>150730</v>
      </c>
      <c r="D32" s="19">
        <v>143230</v>
      </c>
      <c r="E32" s="19">
        <v>143230</v>
      </c>
      <c r="F32" s="19">
        <v>143230</v>
      </c>
    </row>
    <row r="33" spans="1:6" ht="16.5" x14ac:dyDescent="0.25">
      <c r="A33" s="18" t="s">
        <v>35</v>
      </c>
      <c r="B33" s="27">
        <v>0</v>
      </c>
      <c r="C33" s="14">
        <v>5000</v>
      </c>
      <c r="D33" s="19">
        <v>0</v>
      </c>
      <c r="E33" s="19">
        <v>4150</v>
      </c>
      <c r="F33" s="19"/>
    </row>
    <row r="34" spans="1:6" ht="16.5" x14ac:dyDescent="0.25">
      <c r="A34" s="18" t="s">
        <v>36</v>
      </c>
      <c r="B34" s="27">
        <v>30000</v>
      </c>
      <c r="C34" s="14">
        <v>30000</v>
      </c>
      <c r="D34" s="19">
        <v>30000</v>
      </c>
      <c r="E34" s="19">
        <v>30000</v>
      </c>
      <c r="F34" s="19">
        <v>40000</v>
      </c>
    </row>
    <row r="35" spans="1:6" ht="16.5" x14ac:dyDescent="0.25">
      <c r="A35" s="25" t="s">
        <v>37</v>
      </c>
      <c r="B35" s="27">
        <f>SUM(B32:B34)</f>
        <v>180730</v>
      </c>
      <c r="C35" s="14">
        <v>185730</v>
      </c>
      <c r="D35" s="19">
        <v>173230</v>
      </c>
      <c r="E35" s="19">
        <v>181380</v>
      </c>
      <c r="F35" s="19">
        <v>183230</v>
      </c>
    </row>
    <row r="36" spans="1:6" ht="16.5" x14ac:dyDescent="0.25">
      <c r="A36" s="18"/>
      <c r="B36" s="27"/>
      <c r="C36" s="14"/>
      <c r="D36" s="19"/>
      <c r="E36" s="19"/>
      <c r="F36" s="19"/>
    </row>
    <row r="37" spans="1:6" ht="16.5" x14ac:dyDescent="0.25">
      <c r="A37" s="23" t="s">
        <v>38</v>
      </c>
      <c r="B37" s="27"/>
      <c r="C37" s="14"/>
      <c r="D37" s="19"/>
      <c r="E37" s="19"/>
      <c r="F37" s="19"/>
    </row>
    <row r="38" spans="1:6" ht="16.5" x14ac:dyDescent="0.25">
      <c r="A38" s="18" t="s">
        <v>37</v>
      </c>
      <c r="B38" s="27">
        <f>B35</f>
        <v>180730</v>
      </c>
      <c r="C38" s="14">
        <v>185730</v>
      </c>
      <c r="D38" s="19">
        <v>173230</v>
      </c>
      <c r="E38" s="19">
        <v>181380</v>
      </c>
      <c r="F38" s="19">
        <v>183230</v>
      </c>
    </row>
    <row r="39" spans="1:6" ht="16.5" x14ac:dyDescent="0.25">
      <c r="A39" s="18" t="s">
        <v>39</v>
      </c>
      <c r="B39" s="27">
        <f>B29</f>
        <v>54841.45</v>
      </c>
      <c r="C39" s="14">
        <v>54078</v>
      </c>
      <c r="D39" s="19">
        <v>48845.5</v>
      </c>
      <c r="E39" s="19">
        <v>45066.5</v>
      </c>
      <c r="F39" s="19">
        <v>48075.5</v>
      </c>
    </row>
    <row r="40" spans="1:6" ht="16.5" x14ac:dyDescent="0.25">
      <c r="A40" s="25" t="s">
        <v>40</v>
      </c>
      <c r="B40" s="27">
        <f>B38-B39</f>
        <v>125888.55</v>
      </c>
      <c r="C40" s="14" t="e">
        <f ca="1">MINUS(C38,C39)</f>
        <v>#NAME?</v>
      </c>
      <c r="D40" s="19">
        <v>124384.5</v>
      </c>
      <c r="E40" s="19">
        <v>136313.5</v>
      </c>
      <c r="F40" s="19">
        <v>135154.5</v>
      </c>
    </row>
    <row r="41" spans="1:6" ht="16.5" x14ac:dyDescent="0.25">
      <c r="A41" s="3" t="s">
        <v>41</v>
      </c>
      <c r="B41" s="27"/>
      <c r="C41" s="14"/>
      <c r="D41" s="19"/>
      <c r="E41" s="19"/>
      <c r="F41" s="19"/>
    </row>
    <row r="42" spans="1:6" ht="31.5" x14ac:dyDescent="0.25">
      <c r="A42" s="18" t="s">
        <v>42</v>
      </c>
      <c r="B42" s="27">
        <v>2500</v>
      </c>
      <c r="C42" s="14">
        <v>2500</v>
      </c>
      <c r="D42" s="19">
        <v>2500</v>
      </c>
      <c r="E42" s="19">
        <v>2500</v>
      </c>
      <c r="F42" s="19">
        <v>2500</v>
      </c>
    </row>
    <row r="43" spans="1:6" ht="16.5" x14ac:dyDescent="0.25">
      <c r="A43" s="18" t="s">
        <v>43</v>
      </c>
      <c r="B43" s="27">
        <v>3000</v>
      </c>
      <c r="C43" s="14">
        <v>3000</v>
      </c>
      <c r="D43" s="19">
        <v>3000</v>
      </c>
      <c r="E43" s="19">
        <v>3000</v>
      </c>
      <c r="F43" s="19">
        <v>3000</v>
      </c>
    </row>
    <row r="44" spans="1:6" ht="16.5" x14ac:dyDescent="0.25">
      <c r="A44" s="25" t="s">
        <v>44</v>
      </c>
      <c r="B44" s="27">
        <f>(B40-B42)-B43</f>
        <v>120388.55</v>
      </c>
      <c r="C44" s="14">
        <v>126152</v>
      </c>
      <c r="D44" s="19">
        <v>118884.5</v>
      </c>
      <c r="E44" s="19">
        <v>125813.5</v>
      </c>
      <c r="F44" s="19">
        <v>123654.5</v>
      </c>
    </row>
    <row r="45" spans="1:6" ht="16.5" x14ac:dyDescent="0.25">
      <c r="A45" s="18" t="s">
        <v>45</v>
      </c>
      <c r="B45" s="17">
        <v>0.4</v>
      </c>
      <c r="C45" s="14">
        <v>0.4</v>
      </c>
      <c r="D45" s="19">
        <v>0.4</v>
      </c>
      <c r="E45" s="19">
        <v>0.4</v>
      </c>
      <c r="F45" s="19">
        <v>0.4</v>
      </c>
    </row>
    <row r="46" spans="1:6" ht="16.5" x14ac:dyDescent="0.25">
      <c r="A46" s="25" t="s">
        <v>46</v>
      </c>
      <c r="B46" s="27">
        <f>B44*1.4</f>
        <v>168543.97</v>
      </c>
      <c r="C46" s="14">
        <v>176612.8</v>
      </c>
      <c r="D46" s="19">
        <v>166438.29999999999</v>
      </c>
      <c r="E46" s="19">
        <v>176138.9</v>
      </c>
      <c r="F46" s="19">
        <v>173116.3</v>
      </c>
    </row>
    <row r="47" spans="1:6" ht="16.5" x14ac:dyDescent="0.25">
      <c r="A47" s="18"/>
      <c r="B47" s="27">
        <v>168543.97</v>
      </c>
      <c r="C47" s="19"/>
      <c r="D47" s="19"/>
      <c r="E47" s="19"/>
      <c r="F47" s="19"/>
    </row>
    <row r="48" spans="1:6" ht="16.5" x14ac:dyDescent="0.25">
      <c r="A48" s="25" t="s">
        <v>47</v>
      </c>
      <c r="B48" s="27"/>
      <c r="C48" s="19"/>
      <c r="D48" s="19"/>
      <c r="E48" s="19"/>
      <c r="F48" s="19"/>
    </row>
    <row r="49" spans="1:6" ht="16.5" x14ac:dyDescent="0.25">
      <c r="A49" s="18" t="s">
        <v>48</v>
      </c>
      <c r="B49" s="27">
        <v>7500</v>
      </c>
      <c r="C49" s="19">
        <v>7500</v>
      </c>
      <c r="D49" s="19">
        <v>7500</v>
      </c>
      <c r="E49" s="19">
        <v>7500</v>
      </c>
      <c r="F49" s="19">
        <v>7500</v>
      </c>
    </row>
    <row r="50" spans="1:6" ht="15.75" x14ac:dyDescent="0.25">
      <c r="C50" s="19"/>
      <c r="D50" s="19"/>
      <c r="E50" s="19"/>
      <c r="F50" s="19"/>
    </row>
    <row r="51" spans="1:6" ht="15.75" x14ac:dyDescent="0.25">
      <c r="C51" s="19"/>
      <c r="D51" s="19"/>
      <c r="E51" s="19"/>
      <c r="F51" s="19"/>
    </row>
    <row r="52" spans="1:6" ht="15.75" x14ac:dyDescent="0.25">
      <c r="C52" s="19"/>
      <c r="D52" s="19"/>
      <c r="E52" s="19"/>
      <c r="F52" s="19"/>
    </row>
    <row r="53" spans="1:6" ht="15.75" x14ac:dyDescent="0.25">
      <c r="C53" s="19"/>
      <c r="D53" s="19"/>
      <c r="E53" s="19"/>
      <c r="F53" s="19"/>
    </row>
    <row r="54" spans="1:6" ht="15.75" x14ac:dyDescent="0.25">
      <c r="C54" s="19"/>
      <c r="D54" s="19"/>
      <c r="E54" s="19"/>
      <c r="F54" s="19"/>
    </row>
    <row r="55" spans="1:6" ht="15.75" x14ac:dyDescent="0.25">
      <c r="C55" s="19"/>
      <c r="D55" s="19"/>
      <c r="E55" s="19"/>
      <c r="F55" s="19"/>
    </row>
    <row r="56" spans="1:6" ht="15.75" x14ac:dyDescent="0.25">
      <c r="C56" s="19"/>
      <c r="D56" s="19"/>
      <c r="E56" s="19"/>
      <c r="F56" s="19"/>
    </row>
    <row r="57" spans="1:6" ht="15.75" x14ac:dyDescent="0.25">
      <c r="C57" s="19"/>
      <c r="D57" s="19"/>
      <c r="E57" s="19"/>
      <c r="F57" s="19"/>
    </row>
    <row r="58" spans="1:6" ht="15.75" x14ac:dyDescent="0.25">
      <c r="C58" s="19"/>
      <c r="D58" s="19"/>
      <c r="E58" s="19"/>
      <c r="F58" s="19"/>
    </row>
    <row r="59" spans="1:6" ht="15.75" x14ac:dyDescent="0.25">
      <c r="C59" s="19"/>
      <c r="D59" s="19"/>
      <c r="E59" s="19"/>
      <c r="F59" s="19"/>
    </row>
    <row r="60" spans="1:6" ht="15.75" x14ac:dyDescent="0.25">
      <c r="C60" s="19"/>
      <c r="D60" s="19"/>
      <c r="E60" s="19"/>
      <c r="F60" s="19"/>
    </row>
    <row r="61" spans="1:6" ht="15.75" x14ac:dyDescent="0.25">
      <c r="C61" s="19"/>
      <c r="D61" s="19"/>
      <c r="E61" s="19"/>
      <c r="F61" s="19"/>
    </row>
    <row r="62" spans="1:6" ht="15.75" x14ac:dyDescent="0.25">
      <c r="C62" s="19"/>
      <c r="D62" s="19"/>
      <c r="E62" s="19"/>
      <c r="F62" s="19"/>
    </row>
    <row r="63" spans="1:6" ht="15.75" x14ac:dyDescent="0.25">
      <c r="C63" s="18"/>
      <c r="D63" s="18"/>
      <c r="E63" s="18"/>
      <c r="F63" s="18"/>
    </row>
    <row r="64" spans="1:6" ht="15.75" x14ac:dyDescent="0.25">
      <c r="C64" s="18"/>
      <c r="D64" s="18"/>
      <c r="E64" s="18"/>
      <c r="F64" s="18"/>
    </row>
    <row r="65" spans="3:6" ht="15.75" x14ac:dyDescent="0.25">
      <c r="C65" s="18"/>
      <c r="D65" s="18"/>
      <c r="E65" s="18"/>
      <c r="F65" s="18"/>
    </row>
    <row r="66" spans="3:6" ht="15.75" x14ac:dyDescent="0.25">
      <c r="C66" s="18"/>
      <c r="D66" s="18"/>
      <c r="E66" s="18"/>
      <c r="F66" s="18"/>
    </row>
    <row r="67" spans="3:6" ht="15.75" x14ac:dyDescent="0.25">
      <c r="C67" s="18"/>
      <c r="D67" s="18"/>
      <c r="E67" s="18"/>
      <c r="F67" s="18"/>
    </row>
    <row r="68" spans="3:6" ht="15.75" x14ac:dyDescent="0.25">
      <c r="C68" s="18"/>
      <c r="D68" s="18"/>
      <c r="E68" s="18"/>
      <c r="F68"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workbookViewId="0">
      <pane xSplit="1" ySplit="1" topLeftCell="C22" activePane="bottomRight" state="frozen"/>
      <selection pane="topRight" activeCell="B1" sqref="B1"/>
      <selection pane="bottomLeft" activeCell="A2" sqref="A2"/>
      <selection pane="bottomRight" activeCell="A7" sqref="A7"/>
    </sheetView>
  </sheetViews>
  <sheetFormatPr defaultColWidth="17.140625" defaultRowHeight="12.75" customHeight="1" x14ac:dyDescent="0.2"/>
  <sheetData>
    <row r="1" spans="1:9" ht="20.25" customHeight="1" x14ac:dyDescent="0.2">
      <c r="A1" s="6" t="s">
        <v>49</v>
      </c>
      <c r="B1" s="6" t="s">
        <v>50</v>
      </c>
      <c r="C1" s="6" t="s">
        <v>51</v>
      </c>
      <c r="D1" s="6" t="s">
        <v>52</v>
      </c>
      <c r="E1" s="6" t="s">
        <v>53</v>
      </c>
      <c r="F1" s="6" t="s">
        <v>54</v>
      </c>
      <c r="G1" s="6" t="s">
        <v>55</v>
      </c>
      <c r="H1" s="6" t="s">
        <v>56</v>
      </c>
      <c r="I1" s="1"/>
    </row>
    <row r="2" spans="1:9" ht="15.75" x14ac:dyDescent="0.25">
      <c r="A2" s="7" t="s">
        <v>57</v>
      </c>
      <c r="B2" s="7" t="s">
        <v>6</v>
      </c>
      <c r="C2" s="7" t="s">
        <v>58</v>
      </c>
      <c r="D2" s="7" t="s">
        <v>59</v>
      </c>
      <c r="E2" s="7">
        <v>1500</v>
      </c>
      <c r="F2" s="7">
        <v>1</v>
      </c>
      <c r="G2" s="7">
        <v>3000</v>
      </c>
      <c r="H2" s="7">
        <v>3000</v>
      </c>
      <c r="I2" s="1"/>
    </row>
    <row r="3" spans="1:9" ht="15.75" x14ac:dyDescent="0.25">
      <c r="A3" s="7" t="s">
        <v>57</v>
      </c>
      <c r="B3" s="7" t="s">
        <v>6</v>
      </c>
      <c r="C3" s="7" t="s">
        <v>58</v>
      </c>
      <c r="D3" s="7" t="s">
        <v>60</v>
      </c>
      <c r="E3" s="7"/>
      <c r="F3" s="7">
        <v>1</v>
      </c>
      <c r="G3" s="7">
        <v>2000</v>
      </c>
      <c r="H3" s="7">
        <v>2000</v>
      </c>
      <c r="I3" s="1"/>
    </row>
    <row r="4" spans="1:9" ht="15.75" x14ac:dyDescent="0.25">
      <c r="A4" s="7" t="s">
        <v>57</v>
      </c>
      <c r="B4" s="7" t="s">
        <v>6</v>
      </c>
      <c r="C4" s="7" t="s">
        <v>58</v>
      </c>
      <c r="D4" s="7" t="s">
        <v>61</v>
      </c>
      <c r="E4" s="7"/>
      <c r="F4" s="7">
        <v>1</v>
      </c>
      <c r="G4" s="7">
        <v>500</v>
      </c>
      <c r="H4" s="7">
        <v>500</v>
      </c>
      <c r="I4" s="1"/>
    </row>
    <row r="5" spans="1:9" ht="15.75" x14ac:dyDescent="0.25">
      <c r="A5" s="7" t="s">
        <v>57</v>
      </c>
      <c r="B5" s="7" t="s">
        <v>6</v>
      </c>
      <c r="C5" s="7" t="s">
        <v>58</v>
      </c>
      <c r="D5" s="7"/>
      <c r="E5" s="7"/>
      <c r="F5" s="7">
        <v>1</v>
      </c>
      <c r="G5" s="7">
        <v>0</v>
      </c>
      <c r="H5" s="7">
        <v>0</v>
      </c>
      <c r="I5" s="1"/>
    </row>
    <row r="6" spans="1:9" ht="15.75" x14ac:dyDescent="0.25">
      <c r="A6" s="7" t="s">
        <v>57</v>
      </c>
      <c r="B6" s="7" t="s">
        <v>6</v>
      </c>
      <c r="C6" s="7" t="s">
        <v>62</v>
      </c>
      <c r="D6" s="7" t="s">
        <v>59</v>
      </c>
      <c r="E6" s="7">
        <v>1000</v>
      </c>
      <c r="F6" s="7">
        <v>1</v>
      </c>
      <c r="G6" s="7">
        <v>2000</v>
      </c>
      <c r="H6" s="7">
        <v>2000</v>
      </c>
      <c r="I6" s="1"/>
    </row>
    <row r="7" spans="1:9" ht="15.75" x14ac:dyDescent="0.25">
      <c r="A7" s="7" t="s">
        <v>57</v>
      </c>
      <c r="B7" s="7" t="s">
        <v>6</v>
      </c>
      <c r="C7" s="7" t="s">
        <v>62</v>
      </c>
      <c r="D7" s="7" t="s">
        <v>60</v>
      </c>
      <c r="E7" s="7"/>
      <c r="F7" s="7">
        <v>1</v>
      </c>
      <c r="G7" s="7">
        <v>1800</v>
      </c>
      <c r="H7" s="7">
        <v>1800</v>
      </c>
      <c r="I7" s="1"/>
    </row>
    <row r="8" spans="1:9" ht="15.75" x14ac:dyDescent="0.25">
      <c r="A8" s="7" t="s">
        <v>57</v>
      </c>
      <c r="B8" s="7" t="s">
        <v>6</v>
      </c>
      <c r="C8" s="7" t="s">
        <v>62</v>
      </c>
      <c r="D8" s="7" t="s">
        <v>61</v>
      </c>
      <c r="E8" s="7"/>
      <c r="F8" s="7">
        <v>1</v>
      </c>
      <c r="G8" s="7">
        <v>500</v>
      </c>
      <c r="H8" s="7">
        <v>500</v>
      </c>
      <c r="I8" s="1"/>
    </row>
    <row r="9" spans="1:9" ht="15.75" x14ac:dyDescent="0.25">
      <c r="A9" s="7" t="s">
        <v>57</v>
      </c>
      <c r="B9" s="7" t="s">
        <v>6</v>
      </c>
      <c r="C9" s="7" t="s">
        <v>62</v>
      </c>
      <c r="D9" s="7" t="s">
        <v>63</v>
      </c>
      <c r="E9" s="7"/>
      <c r="F9" s="7">
        <v>1</v>
      </c>
      <c r="G9" s="7">
        <v>150</v>
      </c>
      <c r="H9" s="7">
        <v>150</v>
      </c>
      <c r="I9" s="1"/>
    </row>
    <row r="10" spans="1:9" ht="15.75" x14ac:dyDescent="0.25">
      <c r="A10" s="7" t="s">
        <v>57</v>
      </c>
      <c r="B10" s="7" t="s">
        <v>6</v>
      </c>
      <c r="C10" s="7" t="s">
        <v>64</v>
      </c>
      <c r="D10" s="7" t="s">
        <v>65</v>
      </c>
      <c r="E10" s="7">
        <v>3000</v>
      </c>
      <c r="F10" s="7">
        <v>1</v>
      </c>
      <c r="G10" s="7">
        <v>250</v>
      </c>
      <c r="H10" s="7">
        <v>250</v>
      </c>
      <c r="I10" s="1"/>
    </row>
    <row r="11" spans="1:9" ht="15.75" x14ac:dyDescent="0.25">
      <c r="A11" s="7" t="s">
        <v>57</v>
      </c>
      <c r="B11" s="7" t="s">
        <v>6</v>
      </c>
      <c r="C11" s="7" t="s">
        <v>64</v>
      </c>
      <c r="D11" s="7" t="s">
        <v>66</v>
      </c>
      <c r="E11" s="7">
        <v>1200</v>
      </c>
      <c r="F11" s="7">
        <v>1</v>
      </c>
      <c r="G11" s="7">
        <v>450</v>
      </c>
      <c r="H11" s="7">
        <v>450</v>
      </c>
      <c r="I11" s="1"/>
    </row>
    <row r="12" spans="1:9" ht="15.75" x14ac:dyDescent="0.25">
      <c r="A12" s="7" t="s">
        <v>57</v>
      </c>
      <c r="B12" s="7" t="s">
        <v>6</v>
      </c>
      <c r="C12" s="7" t="s">
        <v>67</v>
      </c>
      <c r="D12" s="7" t="s">
        <v>68</v>
      </c>
      <c r="E12" s="7">
        <v>250</v>
      </c>
      <c r="F12" s="7">
        <v>2</v>
      </c>
      <c r="G12" s="7">
        <v>1250</v>
      </c>
      <c r="H12" s="7">
        <v>2500</v>
      </c>
      <c r="I12" s="1"/>
    </row>
    <row r="13" spans="1:9" ht="15.75" x14ac:dyDescent="0.25">
      <c r="A13" s="7" t="s">
        <v>57</v>
      </c>
      <c r="B13" s="7" t="s">
        <v>6</v>
      </c>
      <c r="C13" s="7" t="s">
        <v>67</v>
      </c>
      <c r="D13" s="7" t="s">
        <v>69</v>
      </c>
      <c r="E13" s="7">
        <v>250</v>
      </c>
      <c r="F13" s="7">
        <v>2</v>
      </c>
      <c r="G13" s="7">
        <v>100</v>
      </c>
      <c r="H13" s="7">
        <v>200</v>
      </c>
      <c r="I13" s="1"/>
    </row>
    <row r="14" spans="1:9" ht="31.5" x14ac:dyDescent="0.25">
      <c r="A14" s="7" t="s">
        <v>57</v>
      </c>
      <c r="B14" s="7" t="s">
        <v>6</v>
      </c>
      <c r="C14" s="7" t="s">
        <v>70</v>
      </c>
      <c r="D14" s="7" t="s">
        <v>68</v>
      </c>
      <c r="E14" s="7">
        <v>25</v>
      </c>
      <c r="F14" s="7">
        <v>5</v>
      </c>
      <c r="G14" s="7">
        <v>50</v>
      </c>
      <c r="H14" s="7">
        <v>250</v>
      </c>
      <c r="I14" s="1"/>
    </row>
    <row r="15" spans="1:9" ht="31.5" x14ac:dyDescent="0.25">
      <c r="A15" s="7" t="s">
        <v>57</v>
      </c>
      <c r="B15" s="7" t="s">
        <v>6</v>
      </c>
      <c r="C15" s="7" t="s">
        <v>70</v>
      </c>
      <c r="D15" s="7" t="s">
        <v>69</v>
      </c>
      <c r="E15" s="7">
        <v>25</v>
      </c>
      <c r="F15" s="7">
        <v>5</v>
      </c>
      <c r="G15" s="7">
        <v>10</v>
      </c>
      <c r="H15" s="7">
        <v>50</v>
      </c>
      <c r="I15" s="1"/>
    </row>
    <row r="16" spans="1:9" ht="15.75" x14ac:dyDescent="0.25">
      <c r="A16" s="7" t="s">
        <v>57</v>
      </c>
      <c r="B16" s="7" t="s">
        <v>6</v>
      </c>
      <c r="C16" s="7" t="s">
        <v>71</v>
      </c>
      <c r="D16" s="7" t="s">
        <v>68</v>
      </c>
      <c r="E16" s="7">
        <v>10</v>
      </c>
      <c r="F16" s="7">
        <v>24</v>
      </c>
      <c r="G16" s="7">
        <v>60</v>
      </c>
      <c r="H16" s="7">
        <v>1440</v>
      </c>
      <c r="I16" s="1"/>
    </row>
    <row r="17" spans="1:9" ht="15.75" x14ac:dyDescent="0.25">
      <c r="A17" s="7" t="s">
        <v>57</v>
      </c>
      <c r="B17" s="7" t="s">
        <v>6</v>
      </c>
      <c r="C17" s="7" t="s">
        <v>72</v>
      </c>
      <c r="D17" s="7" t="s">
        <v>68</v>
      </c>
      <c r="E17" s="7">
        <v>12</v>
      </c>
      <c r="F17" s="7">
        <v>5</v>
      </c>
      <c r="G17" s="7">
        <v>80</v>
      </c>
      <c r="H17" s="7">
        <v>400</v>
      </c>
      <c r="I17" s="1"/>
    </row>
    <row r="18" spans="1:9" ht="31.5" x14ac:dyDescent="0.25">
      <c r="A18" s="7" t="s">
        <v>57</v>
      </c>
      <c r="B18" s="7" t="s">
        <v>73</v>
      </c>
      <c r="C18" s="7" t="s">
        <v>74</v>
      </c>
      <c r="D18" s="7" t="s">
        <v>75</v>
      </c>
      <c r="E18" s="7" t="s">
        <v>76</v>
      </c>
      <c r="F18" s="7">
        <v>1</v>
      </c>
      <c r="G18" s="7">
        <v>600</v>
      </c>
      <c r="H18" s="7">
        <v>600</v>
      </c>
      <c r="I18" s="1"/>
    </row>
    <row r="19" spans="1:9" ht="31.5" x14ac:dyDescent="0.25">
      <c r="A19" s="7" t="s">
        <v>57</v>
      </c>
      <c r="B19" s="7" t="s">
        <v>73</v>
      </c>
      <c r="C19" s="7" t="s">
        <v>77</v>
      </c>
      <c r="D19" s="7" t="s">
        <v>78</v>
      </c>
      <c r="E19" s="7" t="s">
        <v>76</v>
      </c>
      <c r="F19" s="7">
        <v>40</v>
      </c>
      <c r="G19" s="7">
        <v>5</v>
      </c>
      <c r="H19" s="7">
        <v>200</v>
      </c>
      <c r="I19" s="1"/>
    </row>
    <row r="20" spans="1:9" ht="15.75" x14ac:dyDescent="0.25">
      <c r="A20" s="7" t="s">
        <v>57</v>
      </c>
      <c r="B20" s="7" t="s">
        <v>6</v>
      </c>
      <c r="C20" s="7" t="s">
        <v>79</v>
      </c>
      <c r="D20" s="7" t="s">
        <v>80</v>
      </c>
      <c r="E20" s="7" t="s">
        <v>76</v>
      </c>
      <c r="F20" s="7">
        <v>3</v>
      </c>
      <c r="G20" s="7">
        <v>60</v>
      </c>
      <c r="H20" s="7">
        <v>180</v>
      </c>
      <c r="I20" s="1"/>
    </row>
    <row r="21" spans="1:9" ht="15.75" x14ac:dyDescent="0.25">
      <c r="A21" s="7" t="s">
        <v>57</v>
      </c>
      <c r="B21" s="7" t="s">
        <v>81</v>
      </c>
      <c r="C21" s="7" t="s">
        <v>82</v>
      </c>
      <c r="D21" s="7" t="s">
        <v>83</v>
      </c>
      <c r="E21" s="7" t="s">
        <v>76</v>
      </c>
      <c r="F21" s="7" t="s">
        <v>76</v>
      </c>
      <c r="G21" s="7" t="s">
        <v>76</v>
      </c>
      <c r="H21" s="7">
        <v>-2000</v>
      </c>
      <c r="I21" s="1"/>
    </row>
    <row r="22" spans="1:9" ht="31.5" x14ac:dyDescent="0.25">
      <c r="A22" s="7" t="s">
        <v>57</v>
      </c>
      <c r="B22" s="7" t="s">
        <v>81</v>
      </c>
      <c r="C22" s="7" t="s">
        <v>82</v>
      </c>
      <c r="D22" s="7" t="s">
        <v>84</v>
      </c>
      <c r="E22" s="7" t="s">
        <v>76</v>
      </c>
      <c r="F22" s="7" t="s">
        <v>76</v>
      </c>
      <c r="G22" s="7" t="s">
        <v>76</v>
      </c>
      <c r="H22" s="7">
        <v>-5300</v>
      </c>
      <c r="I22" s="1"/>
    </row>
    <row r="23" spans="1:9" ht="31.5" x14ac:dyDescent="0.25">
      <c r="A23" s="7" t="s">
        <v>57</v>
      </c>
      <c r="B23" s="7" t="s">
        <v>81</v>
      </c>
      <c r="C23" s="7" t="s">
        <v>82</v>
      </c>
      <c r="D23" s="7" t="s">
        <v>85</v>
      </c>
      <c r="E23" s="7" t="s">
        <v>76</v>
      </c>
      <c r="F23" s="7" t="s">
        <v>76</v>
      </c>
      <c r="G23" s="7" t="s">
        <v>76</v>
      </c>
      <c r="H23" s="7">
        <v>-4585</v>
      </c>
      <c r="I23" s="1"/>
    </row>
    <row r="24" spans="1:9" ht="31.5" x14ac:dyDescent="0.25">
      <c r="A24" s="15" t="s">
        <v>86</v>
      </c>
      <c r="B24" s="15" t="s">
        <v>6</v>
      </c>
      <c r="C24" s="15" t="s">
        <v>87</v>
      </c>
      <c r="D24" s="15" t="s">
        <v>88</v>
      </c>
      <c r="E24" s="15">
        <v>400</v>
      </c>
      <c r="F24" s="15">
        <v>260</v>
      </c>
      <c r="G24" s="15">
        <v>7.5</v>
      </c>
      <c r="H24" s="15">
        <v>1950</v>
      </c>
      <c r="I24" s="1"/>
    </row>
    <row r="25" spans="1:9" ht="31.5" x14ac:dyDescent="0.25">
      <c r="A25" s="15" t="s">
        <v>86</v>
      </c>
      <c r="B25" s="15" t="s">
        <v>6</v>
      </c>
      <c r="C25" s="15" t="s">
        <v>87</v>
      </c>
      <c r="D25" s="15" t="s">
        <v>89</v>
      </c>
      <c r="E25" s="15">
        <v>250</v>
      </c>
      <c r="F25" s="15">
        <v>250</v>
      </c>
      <c r="G25" s="15">
        <v>4</v>
      </c>
      <c r="H25" s="15">
        <v>1000</v>
      </c>
      <c r="I25" s="1"/>
    </row>
    <row r="26" spans="1:9" ht="31.5" x14ac:dyDescent="0.25">
      <c r="A26" s="15" t="s">
        <v>86</v>
      </c>
      <c r="B26" s="15" t="s">
        <v>6</v>
      </c>
      <c r="C26" s="15" t="s">
        <v>87</v>
      </c>
      <c r="D26" s="15" t="s">
        <v>90</v>
      </c>
      <c r="E26" s="15">
        <v>250</v>
      </c>
      <c r="F26" s="15">
        <v>10</v>
      </c>
      <c r="G26" s="15">
        <v>15</v>
      </c>
      <c r="H26" s="15">
        <v>150</v>
      </c>
      <c r="I26" s="1"/>
    </row>
    <row r="27" spans="1:9" ht="31.5" x14ac:dyDescent="0.25">
      <c r="A27" s="15" t="s">
        <v>86</v>
      </c>
      <c r="B27" s="15" t="s">
        <v>6</v>
      </c>
      <c r="C27" s="15" t="s">
        <v>87</v>
      </c>
      <c r="D27" s="15" t="s">
        <v>91</v>
      </c>
      <c r="E27" s="15">
        <v>250</v>
      </c>
      <c r="F27" s="15">
        <v>1</v>
      </c>
      <c r="G27" s="15">
        <v>200</v>
      </c>
      <c r="H27" s="15">
        <v>200</v>
      </c>
      <c r="I27" s="1"/>
    </row>
    <row r="28" spans="1:9" ht="31.5" x14ac:dyDescent="0.25">
      <c r="A28" s="15" t="s">
        <v>86</v>
      </c>
      <c r="B28" s="15" t="s">
        <v>6</v>
      </c>
      <c r="C28" s="15" t="s">
        <v>87</v>
      </c>
      <c r="D28" s="15" t="s">
        <v>92</v>
      </c>
      <c r="E28" s="15">
        <v>150</v>
      </c>
      <c r="F28" s="15">
        <v>150</v>
      </c>
      <c r="G28" s="15">
        <v>8</v>
      </c>
      <c r="H28" s="15">
        <v>1200</v>
      </c>
      <c r="I28" s="1"/>
    </row>
    <row r="29" spans="1:9" ht="31.5" x14ac:dyDescent="0.25">
      <c r="A29" s="15" t="s">
        <v>86</v>
      </c>
      <c r="B29" s="15" t="s">
        <v>6</v>
      </c>
      <c r="C29" s="15" t="s">
        <v>87</v>
      </c>
      <c r="D29" s="15" t="s">
        <v>91</v>
      </c>
      <c r="E29" s="15">
        <v>400</v>
      </c>
      <c r="F29" s="15">
        <v>1</v>
      </c>
      <c r="G29" s="15">
        <v>500</v>
      </c>
      <c r="H29" s="15">
        <v>500</v>
      </c>
      <c r="I29" s="1"/>
    </row>
    <row r="30" spans="1:9" ht="126" x14ac:dyDescent="0.25">
      <c r="A30" s="20" t="s">
        <v>9</v>
      </c>
      <c r="B30" s="20" t="s">
        <v>6</v>
      </c>
      <c r="C30" s="20" t="s">
        <v>93</v>
      </c>
      <c r="D30" s="15" t="s">
        <v>94</v>
      </c>
      <c r="E30" s="15">
        <v>64</v>
      </c>
      <c r="F30" s="20">
        <v>2</v>
      </c>
      <c r="G30" s="11">
        <v>10</v>
      </c>
      <c r="H30" s="11">
        <f>(F30*G30)*E30</f>
        <v>1280</v>
      </c>
      <c r="I30" s="1"/>
    </row>
    <row r="31" spans="1:9" ht="78.75" x14ac:dyDescent="0.25">
      <c r="A31" s="20" t="s">
        <v>9</v>
      </c>
      <c r="B31" s="20" t="s">
        <v>6</v>
      </c>
      <c r="C31" s="20" t="s">
        <v>95</v>
      </c>
      <c r="D31" s="15" t="s">
        <v>96</v>
      </c>
      <c r="E31" s="15">
        <v>1</v>
      </c>
      <c r="F31" s="20">
        <v>32</v>
      </c>
      <c r="G31" s="11">
        <v>10</v>
      </c>
      <c r="H31" s="11">
        <f>F31*G31</f>
        <v>320</v>
      </c>
      <c r="I31" s="1"/>
    </row>
    <row r="32" spans="1:9" ht="94.5" x14ac:dyDescent="0.25">
      <c r="A32" s="20" t="s">
        <v>9</v>
      </c>
      <c r="B32" s="20" t="s">
        <v>6</v>
      </c>
      <c r="C32" s="20" t="s">
        <v>97</v>
      </c>
      <c r="D32" s="15" t="s">
        <v>98</v>
      </c>
      <c r="E32" s="15">
        <v>24</v>
      </c>
      <c r="F32" s="20">
        <v>2</v>
      </c>
      <c r="G32" s="11">
        <v>20</v>
      </c>
      <c r="H32" s="11">
        <f>(F32*G32)*E32</f>
        <v>960</v>
      </c>
      <c r="I32" s="1"/>
    </row>
    <row r="33" spans="1:9" ht="47.25" x14ac:dyDescent="0.25">
      <c r="A33" s="20" t="s">
        <v>9</v>
      </c>
      <c r="B33" s="20" t="s">
        <v>6</v>
      </c>
      <c r="C33" s="20" t="s">
        <v>99</v>
      </c>
      <c r="D33" s="15" t="s">
        <v>100</v>
      </c>
      <c r="E33" s="15">
        <v>12</v>
      </c>
      <c r="F33" s="20">
        <v>8</v>
      </c>
      <c r="G33" s="11">
        <v>2</v>
      </c>
      <c r="H33" s="11">
        <f>(F33*G33)*E33</f>
        <v>192</v>
      </c>
      <c r="I33" s="1"/>
    </row>
    <row r="34" spans="1:9" ht="31.5" x14ac:dyDescent="0.25">
      <c r="A34" s="20" t="s">
        <v>9</v>
      </c>
      <c r="B34" s="20" t="s">
        <v>6</v>
      </c>
      <c r="C34" s="20" t="s">
        <v>101</v>
      </c>
      <c r="D34" s="15" t="s">
        <v>102</v>
      </c>
      <c r="E34" s="15">
        <v>12</v>
      </c>
      <c r="F34" s="20">
        <v>13</v>
      </c>
      <c r="G34" s="11">
        <v>10</v>
      </c>
      <c r="H34" s="11">
        <f>(F34*G34)*E34</f>
        <v>1560</v>
      </c>
      <c r="I34" s="1"/>
    </row>
    <row r="35" spans="1:9" ht="47.25" x14ac:dyDescent="0.25">
      <c r="A35" s="20" t="s">
        <v>103</v>
      </c>
      <c r="B35" s="20" t="s">
        <v>73</v>
      </c>
      <c r="C35" s="20" t="s">
        <v>48</v>
      </c>
      <c r="D35" s="15" t="s">
        <v>104</v>
      </c>
      <c r="E35" s="15" t="s">
        <v>105</v>
      </c>
      <c r="F35" s="20">
        <v>1</v>
      </c>
      <c r="G35" s="11">
        <v>0</v>
      </c>
      <c r="H35" s="11">
        <f>F35*G35</f>
        <v>0</v>
      </c>
      <c r="I35" s="1"/>
    </row>
    <row r="36" spans="1:9" ht="189" x14ac:dyDescent="0.25">
      <c r="A36" s="20" t="s">
        <v>103</v>
      </c>
      <c r="B36" s="20" t="s">
        <v>6</v>
      </c>
      <c r="C36" s="20" t="s">
        <v>106</v>
      </c>
      <c r="D36" s="15" t="s">
        <v>107</v>
      </c>
      <c r="E36" s="15">
        <v>12</v>
      </c>
      <c r="F36" s="20">
        <v>12</v>
      </c>
      <c r="G36" s="11">
        <v>80</v>
      </c>
      <c r="H36" s="11">
        <f>F36*G36</f>
        <v>960</v>
      </c>
      <c r="I36" s="1"/>
    </row>
    <row r="37" spans="1:9" ht="220.5" x14ac:dyDescent="0.25">
      <c r="A37" s="20" t="s">
        <v>103</v>
      </c>
      <c r="B37" s="20" t="s">
        <v>108</v>
      </c>
      <c r="C37" s="20" t="s">
        <v>109</v>
      </c>
      <c r="D37" s="15" t="s">
        <v>110</v>
      </c>
      <c r="E37" s="15">
        <v>40</v>
      </c>
      <c r="F37" s="20">
        <v>3</v>
      </c>
      <c r="G37" s="11">
        <v>100</v>
      </c>
      <c r="H37" s="11">
        <f>F37*G37</f>
        <v>300</v>
      </c>
      <c r="I37" s="1"/>
    </row>
    <row r="38" spans="1:9" ht="15.75" x14ac:dyDescent="0.25">
      <c r="A38" s="26" t="s">
        <v>7</v>
      </c>
      <c r="B38" s="26" t="s">
        <v>6</v>
      </c>
      <c r="C38" s="26" t="s">
        <v>111</v>
      </c>
      <c r="D38" s="26" t="s">
        <v>112</v>
      </c>
      <c r="E38" s="26">
        <v>35</v>
      </c>
      <c r="F38" s="26">
        <v>8</v>
      </c>
      <c r="G38" s="26">
        <v>210</v>
      </c>
      <c r="H38" s="26">
        <v>1680</v>
      </c>
      <c r="I38" s="1"/>
    </row>
    <row r="39" spans="1:9" ht="63" x14ac:dyDescent="0.25">
      <c r="A39" s="26" t="s">
        <v>7</v>
      </c>
      <c r="B39" s="26" t="s">
        <v>6</v>
      </c>
      <c r="C39" s="26" t="s">
        <v>91</v>
      </c>
      <c r="D39" s="26" t="s">
        <v>113</v>
      </c>
      <c r="E39" s="26"/>
      <c r="F39" s="26"/>
      <c r="G39" s="26"/>
      <c r="H39" s="26">
        <v>5000</v>
      </c>
      <c r="I39" s="1"/>
    </row>
    <row r="40" spans="1:9" ht="31.5" x14ac:dyDescent="0.25">
      <c r="A40" s="26" t="s">
        <v>114</v>
      </c>
      <c r="B40" s="26" t="s">
        <v>6</v>
      </c>
      <c r="C40" s="26" t="s">
        <v>115</v>
      </c>
      <c r="D40" s="26" t="s">
        <v>116</v>
      </c>
      <c r="E40" s="26"/>
      <c r="F40" s="26"/>
      <c r="G40" s="26">
        <v>600</v>
      </c>
      <c r="H40" s="26">
        <v>600</v>
      </c>
      <c r="I40" s="1"/>
    </row>
    <row r="41" spans="1:9" ht="31.5" x14ac:dyDescent="0.25">
      <c r="A41" s="5" t="s">
        <v>114</v>
      </c>
      <c r="B41" s="12" t="s">
        <v>6</v>
      </c>
      <c r="C41" s="12" t="s">
        <v>117</v>
      </c>
      <c r="D41" s="12"/>
      <c r="E41" s="12"/>
      <c r="F41" s="12">
        <v>1</v>
      </c>
      <c r="G41" s="12">
        <v>300</v>
      </c>
      <c r="H41" s="11">
        <v>300</v>
      </c>
      <c r="I41" s="1"/>
    </row>
    <row r="42" spans="1:9" ht="47.25" x14ac:dyDescent="0.25">
      <c r="A42" s="5" t="s">
        <v>114</v>
      </c>
      <c r="B42" s="12" t="s">
        <v>6</v>
      </c>
      <c r="C42" s="12" t="s">
        <v>118</v>
      </c>
      <c r="D42" s="12"/>
      <c r="E42" s="12"/>
      <c r="F42" s="12">
        <v>1</v>
      </c>
      <c r="G42" s="12">
        <v>250</v>
      </c>
      <c r="H42" s="11">
        <v>250</v>
      </c>
      <c r="I42" s="1"/>
    </row>
    <row r="43" spans="1:9" ht="15.75" x14ac:dyDescent="0.25">
      <c r="A43" s="7" t="s">
        <v>119</v>
      </c>
      <c r="B43" s="15" t="s">
        <v>6</v>
      </c>
      <c r="C43" s="15" t="s">
        <v>120</v>
      </c>
      <c r="D43" s="15" t="s">
        <v>121</v>
      </c>
      <c r="E43" s="15">
        <v>12</v>
      </c>
      <c r="F43" s="15">
        <v>2</v>
      </c>
      <c r="G43" s="15">
        <v>8</v>
      </c>
      <c r="H43" s="15">
        <f t="shared" ref="H43:H49" si="0">(E43*F43)*G43</f>
        <v>192</v>
      </c>
      <c r="I43" s="1"/>
    </row>
    <row r="44" spans="1:9" ht="15.75" x14ac:dyDescent="0.25">
      <c r="A44" s="7" t="s">
        <v>119</v>
      </c>
      <c r="B44" s="7" t="s">
        <v>6</v>
      </c>
      <c r="C44" s="15" t="s">
        <v>122</v>
      </c>
      <c r="D44" s="15" t="s">
        <v>121</v>
      </c>
      <c r="E44" s="15">
        <v>12</v>
      </c>
      <c r="F44" s="15">
        <v>2</v>
      </c>
      <c r="G44" s="15">
        <v>8</v>
      </c>
      <c r="H44" s="15">
        <f t="shared" si="0"/>
        <v>192</v>
      </c>
      <c r="I44" s="1"/>
    </row>
    <row r="45" spans="1:9" ht="15.75" x14ac:dyDescent="0.25">
      <c r="A45" s="7" t="s">
        <v>119</v>
      </c>
      <c r="B45" s="7" t="s">
        <v>6</v>
      </c>
      <c r="C45" s="15" t="s">
        <v>123</v>
      </c>
      <c r="D45" s="15" t="s">
        <v>121</v>
      </c>
      <c r="E45" s="15">
        <v>12</v>
      </c>
      <c r="F45" s="15">
        <v>2</v>
      </c>
      <c r="G45" s="15">
        <v>8</v>
      </c>
      <c r="H45" s="15">
        <f t="shared" si="0"/>
        <v>192</v>
      </c>
      <c r="I45" s="1"/>
    </row>
    <row r="46" spans="1:9" ht="15.75" x14ac:dyDescent="0.25">
      <c r="A46" s="7" t="s">
        <v>119</v>
      </c>
      <c r="B46" s="7" t="s">
        <v>6</v>
      </c>
      <c r="C46" s="15" t="s">
        <v>124</v>
      </c>
      <c r="D46" s="15" t="s">
        <v>121</v>
      </c>
      <c r="E46" s="15">
        <v>12</v>
      </c>
      <c r="F46" s="15">
        <v>1</v>
      </c>
      <c r="G46" s="15">
        <v>8</v>
      </c>
      <c r="H46" s="15">
        <f t="shared" si="0"/>
        <v>96</v>
      </c>
      <c r="I46" s="1"/>
    </row>
    <row r="47" spans="1:9" ht="31.5" x14ac:dyDescent="0.25">
      <c r="A47" s="7" t="s">
        <v>119</v>
      </c>
      <c r="B47" s="15" t="s">
        <v>6</v>
      </c>
      <c r="C47" s="15" t="s">
        <v>125</v>
      </c>
      <c r="D47" s="15" t="s">
        <v>126</v>
      </c>
      <c r="E47" s="15">
        <v>3</v>
      </c>
      <c r="F47" s="15">
        <v>3</v>
      </c>
      <c r="G47" s="15">
        <v>2</v>
      </c>
      <c r="H47" s="15">
        <f t="shared" si="0"/>
        <v>18</v>
      </c>
      <c r="I47" s="1"/>
    </row>
    <row r="48" spans="1:9" ht="31.5" x14ac:dyDescent="0.25">
      <c r="A48" s="7" t="s">
        <v>119</v>
      </c>
      <c r="B48" s="7" t="s">
        <v>6</v>
      </c>
      <c r="C48" s="15" t="s">
        <v>127</v>
      </c>
      <c r="D48" s="15" t="s">
        <v>126</v>
      </c>
      <c r="E48" s="15">
        <v>3</v>
      </c>
      <c r="F48" s="15">
        <v>3</v>
      </c>
      <c r="G48" s="15">
        <v>2</v>
      </c>
      <c r="H48" s="15">
        <f t="shared" si="0"/>
        <v>18</v>
      </c>
      <c r="I48" s="1"/>
    </row>
    <row r="49" spans="1:9" ht="31.5" x14ac:dyDescent="0.25">
      <c r="A49" s="7" t="s">
        <v>119</v>
      </c>
      <c r="B49" s="7" t="s">
        <v>6</v>
      </c>
      <c r="C49" s="15" t="s">
        <v>128</v>
      </c>
      <c r="D49" s="15" t="s">
        <v>129</v>
      </c>
      <c r="E49" s="15">
        <v>1</v>
      </c>
      <c r="F49" s="15">
        <v>1</v>
      </c>
      <c r="G49" s="15">
        <v>52.95</v>
      </c>
      <c r="H49" s="15">
        <f t="shared" si="0"/>
        <v>52.95</v>
      </c>
      <c r="I49" s="1"/>
    </row>
    <row r="50" spans="1:9" ht="47.25" x14ac:dyDescent="0.25">
      <c r="A50" s="7" t="s">
        <v>130</v>
      </c>
      <c r="B50" s="7" t="s">
        <v>6</v>
      </c>
      <c r="C50" s="7" t="s">
        <v>131</v>
      </c>
      <c r="D50" s="7" t="s">
        <v>132</v>
      </c>
      <c r="E50" s="7"/>
      <c r="F50" s="7">
        <v>4</v>
      </c>
      <c r="G50" s="7">
        <v>200</v>
      </c>
      <c r="H50" s="7">
        <v>800</v>
      </c>
      <c r="I50" s="1"/>
    </row>
    <row r="51" spans="1:9" ht="63" x14ac:dyDescent="0.25">
      <c r="A51" s="7" t="s">
        <v>133</v>
      </c>
      <c r="B51" s="7" t="s">
        <v>6</v>
      </c>
      <c r="C51" s="7" t="s">
        <v>134</v>
      </c>
      <c r="D51" s="7" t="s">
        <v>135</v>
      </c>
      <c r="E51" s="7"/>
      <c r="F51" s="7">
        <v>2</v>
      </c>
      <c r="G51" s="7">
        <v>150</v>
      </c>
      <c r="H51" s="7">
        <v>300</v>
      </c>
      <c r="I51" s="1"/>
    </row>
    <row r="52" spans="1:9" ht="94.5" x14ac:dyDescent="0.25">
      <c r="A52" s="7" t="s">
        <v>133</v>
      </c>
      <c r="B52" s="7" t="s">
        <v>6</v>
      </c>
      <c r="C52" s="7" t="s">
        <v>136</v>
      </c>
      <c r="D52" s="7" t="s">
        <v>137</v>
      </c>
      <c r="E52" s="7"/>
      <c r="F52" s="7">
        <v>1</v>
      </c>
      <c r="G52" s="7"/>
      <c r="H52" s="7">
        <v>300</v>
      </c>
      <c r="I52" s="1"/>
    </row>
    <row r="53" spans="1:9" ht="47.25" x14ac:dyDescent="0.25">
      <c r="A53" s="7" t="s">
        <v>133</v>
      </c>
      <c r="B53" s="7" t="s">
        <v>6</v>
      </c>
      <c r="C53" s="7" t="s">
        <v>138</v>
      </c>
      <c r="D53" s="7" t="s">
        <v>139</v>
      </c>
      <c r="E53" s="7"/>
      <c r="F53" s="7"/>
      <c r="G53" s="7"/>
      <c r="H53" s="7">
        <v>0</v>
      </c>
      <c r="I53" s="1"/>
    </row>
    <row r="54" spans="1:9" ht="94.5" x14ac:dyDescent="0.25">
      <c r="A54" s="7" t="s">
        <v>133</v>
      </c>
      <c r="B54" s="7" t="s">
        <v>6</v>
      </c>
      <c r="C54" s="7" t="s">
        <v>140</v>
      </c>
      <c r="D54" s="7" t="s">
        <v>141</v>
      </c>
      <c r="E54" s="7"/>
      <c r="F54" s="7">
        <v>10</v>
      </c>
      <c r="G54" s="7">
        <v>25</v>
      </c>
      <c r="H54" s="7">
        <v>250</v>
      </c>
      <c r="I54" s="1"/>
    </row>
    <row r="55" spans="1:9" ht="299.25" x14ac:dyDescent="0.25">
      <c r="A55" s="7" t="s">
        <v>133</v>
      </c>
      <c r="B55" s="7" t="s">
        <v>6</v>
      </c>
      <c r="C55" s="7" t="s">
        <v>142</v>
      </c>
      <c r="D55" s="7" t="s">
        <v>143</v>
      </c>
      <c r="E55" s="7"/>
      <c r="F55" s="7">
        <v>1</v>
      </c>
      <c r="G55" s="7"/>
      <c r="H55" s="7">
        <v>325</v>
      </c>
      <c r="I55" s="1"/>
    </row>
    <row r="56" spans="1:9" ht="283.5" x14ac:dyDescent="0.25">
      <c r="A56" s="7" t="s">
        <v>133</v>
      </c>
      <c r="B56" s="7" t="s">
        <v>6</v>
      </c>
      <c r="C56" s="7" t="s">
        <v>144</v>
      </c>
      <c r="D56" s="7" t="s">
        <v>145</v>
      </c>
      <c r="E56" s="7"/>
      <c r="F56" s="7">
        <v>1</v>
      </c>
      <c r="G56" s="7"/>
      <c r="H56" s="7">
        <v>325</v>
      </c>
      <c r="I56" s="1"/>
    </row>
    <row r="57" spans="1:9" ht="299.25" x14ac:dyDescent="0.25">
      <c r="A57" s="7" t="s">
        <v>133</v>
      </c>
      <c r="B57" s="7" t="s">
        <v>6</v>
      </c>
      <c r="C57" s="7" t="s">
        <v>146</v>
      </c>
      <c r="D57" s="7" t="s">
        <v>147</v>
      </c>
      <c r="E57" s="7"/>
      <c r="F57" s="7">
        <v>1</v>
      </c>
      <c r="G57" s="7"/>
      <c r="H57" s="7">
        <v>325</v>
      </c>
      <c r="I57" s="1"/>
    </row>
    <row r="58" spans="1:9" ht="31.5" x14ac:dyDescent="0.25">
      <c r="A58" s="7" t="s">
        <v>26</v>
      </c>
      <c r="B58" s="7" t="s">
        <v>6</v>
      </c>
      <c r="C58" s="7" t="s">
        <v>148</v>
      </c>
      <c r="D58" s="7" t="s">
        <v>149</v>
      </c>
      <c r="E58" s="7">
        <v>8</v>
      </c>
      <c r="F58" s="7">
        <v>2</v>
      </c>
      <c r="G58" s="7">
        <v>80</v>
      </c>
      <c r="H58" s="7">
        <v>160</v>
      </c>
      <c r="I58" s="1"/>
    </row>
    <row r="59" spans="1:9" ht="31.5" x14ac:dyDescent="0.25">
      <c r="A59" s="7" t="s">
        <v>26</v>
      </c>
      <c r="B59" s="7" t="s">
        <v>6</v>
      </c>
      <c r="C59" s="7" t="s">
        <v>150</v>
      </c>
      <c r="D59" s="7" t="s">
        <v>151</v>
      </c>
      <c r="E59" s="7">
        <v>6</v>
      </c>
      <c r="F59" s="7">
        <v>12</v>
      </c>
      <c r="G59" s="7">
        <v>8</v>
      </c>
      <c r="H59" s="7">
        <v>96</v>
      </c>
      <c r="I59" s="1"/>
    </row>
    <row r="60" spans="1:9" ht="173.25" x14ac:dyDescent="0.25">
      <c r="A60" s="20" t="s">
        <v>152</v>
      </c>
      <c r="B60" s="20" t="s">
        <v>6</v>
      </c>
      <c r="C60" s="20" t="s">
        <v>153</v>
      </c>
      <c r="D60" s="15" t="s">
        <v>154</v>
      </c>
      <c r="E60" s="15">
        <v>6</v>
      </c>
      <c r="F60" s="20">
        <v>4</v>
      </c>
      <c r="G60" s="11">
        <v>10</v>
      </c>
      <c r="H60" s="11">
        <f>(E60*F60)*G60</f>
        <v>240</v>
      </c>
      <c r="I60" s="1"/>
    </row>
    <row r="61" spans="1:9" ht="15.75" x14ac:dyDescent="0.25">
      <c r="A61" s="26" t="s">
        <v>8</v>
      </c>
      <c r="B61" s="26" t="s">
        <v>6</v>
      </c>
      <c r="C61" s="26" t="s">
        <v>155</v>
      </c>
      <c r="D61" s="26" t="s">
        <v>112</v>
      </c>
      <c r="E61" s="26">
        <v>25</v>
      </c>
      <c r="F61" s="26">
        <v>8</v>
      </c>
      <c r="G61" s="26">
        <v>150</v>
      </c>
      <c r="H61" s="26">
        <v>1200</v>
      </c>
      <c r="I61" s="1"/>
    </row>
    <row r="62" spans="1:9" ht="15.75" x14ac:dyDescent="0.25">
      <c r="A62" s="26" t="s">
        <v>8</v>
      </c>
      <c r="B62" s="26" t="s">
        <v>6</v>
      </c>
      <c r="C62" s="26" t="s">
        <v>91</v>
      </c>
      <c r="D62" s="26"/>
      <c r="E62" s="26"/>
      <c r="F62" s="26"/>
      <c r="G62" s="26"/>
      <c r="H62" s="26">
        <v>5000</v>
      </c>
      <c r="I62" s="1"/>
    </row>
    <row r="63" spans="1:9" ht="31.5" x14ac:dyDescent="0.25">
      <c r="A63" s="9" t="s">
        <v>8</v>
      </c>
      <c r="B63" s="13" t="s">
        <v>6</v>
      </c>
      <c r="C63" s="13" t="s">
        <v>156</v>
      </c>
      <c r="D63" s="13" t="s">
        <v>157</v>
      </c>
      <c r="E63" s="13"/>
      <c r="F63" s="13">
        <v>10</v>
      </c>
      <c r="G63" s="13">
        <v>20</v>
      </c>
      <c r="H63" s="13">
        <v>200</v>
      </c>
      <c r="I63" s="1"/>
    </row>
    <row r="64" spans="1:9" ht="31.5" x14ac:dyDescent="0.25">
      <c r="A64" s="9" t="s">
        <v>8</v>
      </c>
      <c r="B64" s="13" t="s">
        <v>6</v>
      </c>
      <c r="C64" s="13" t="s">
        <v>158</v>
      </c>
      <c r="D64" s="13" t="s">
        <v>159</v>
      </c>
      <c r="E64" s="13">
        <v>100</v>
      </c>
      <c r="F64" s="13">
        <v>1</v>
      </c>
      <c r="G64" s="13">
        <v>750</v>
      </c>
      <c r="H64" s="13">
        <v>750</v>
      </c>
      <c r="I64" s="1"/>
    </row>
    <row r="65" spans="1:9" ht="47.25" x14ac:dyDescent="0.25">
      <c r="A65" s="7" t="s">
        <v>29</v>
      </c>
      <c r="B65" s="7" t="s">
        <v>160</v>
      </c>
      <c r="C65" s="7" t="s">
        <v>161</v>
      </c>
      <c r="D65" s="7" t="s">
        <v>162</v>
      </c>
      <c r="E65" s="15">
        <v>7</v>
      </c>
      <c r="F65" s="15">
        <v>10</v>
      </c>
      <c r="G65" s="15">
        <v>30</v>
      </c>
      <c r="H65" s="15">
        <v>300</v>
      </c>
      <c r="I65" s="1"/>
    </row>
    <row r="66" spans="1:9" ht="15.75" x14ac:dyDescent="0.25">
      <c r="A66" s="7" t="s">
        <v>163</v>
      </c>
      <c r="B66" s="7" t="s">
        <v>6</v>
      </c>
      <c r="C66" s="7" t="s">
        <v>164</v>
      </c>
      <c r="D66" s="7" t="s">
        <v>165</v>
      </c>
      <c r="E66" s="7"/>
      <c r="F66" s="7"/>
      <c r="G66" s="7"/>
      <c r="H66" s="7">
        <v>4000</v>
      </c>
      <c r="I66" s="1"/>
    </row>
    <row r="67" spans="1:9" ht="15.75" x14ac:dyDescent="0.25">
      <c r="A67" s="7" t="s">
        <v>163</v>
      </c>
      <c r="B67" s="7" t="s">
        <v>6</v>
      </c>
      <c r="C67" s="15" t="s">
        <v>166</v>
      </c>
      <c r="D67" s="15" t="s">
        <v>166</v>
      </c>
      <c r="E67" s="7"/>
      <c r="F67" s="7"/>
      <c r="G67" s="7"/>
      <c r="H67" s="15">
        <v>800</v>
      </c>
      <c r="I67" s="1"/>
    </row>
    <row r="68" spans="1:9" ht="31.5" x14ac:dyDescent="0.25">
      <c r="A68" s="7" t="s">
        <v>163</v>
      </c>
      <c r="B68" s="7" t="s">
        <v>6</v>
      </c>
      <c r="C68" s="7" t="s">
        <v>167</v>
      </c>
      <c r="D68" s="7" t="s">
        <v>168</v>
      </c>
      <c r="E68" s="7"/>
      <c r="F68" s="7"/>
      <c r="G68" s="7"/>
      <c r="H68" s="7">
        <v>3000</v>
      </c>
      <c r="I68" s="1"/>
    </row>
    <row r="69" spans="1:9" ht="31.5" x14ac:dyDescent="0.25">
      <c r="A69" s="2" t="s">
        <v>163</v>
      </c>
      <c r="B69" s="2" t="s">
        <v>6</v>
      </c>
      <c r="C69" s="2" t="s">
        <v>169</v>
      </c>
      <c r="D69" s="13" t="s">
        <v>170</v>
      </c>
      <c r="E69" s="13">
        <v>300</v>
      </c>
      <c r="F69" s="13">
        <v>1</v>
      </c>
      <c r="G69" s="13">
        <v>1000</v>
      </c>
      <c r="H69" s="13">
        <v>1000</v>
      </c>
      <c r="I69" s="1"/>
    </row>
    <row r="70" spans="1:9" ht="63" x14ac:dyDescent="0.25">
      <c r="A70" s="7" t="s">
        <v>171</v>
      </c>
      <c r="B70" s="15" t="s">
        <v>6</v>
      </c>
      <c r="C70" s="7" t="s">
        <v>172</v>
      </c>
      <c r="D70" s="15" t="s">
        <v>173</v>
      </c>
      <c r="E70" s="7"/>
      <c r="F70" s="7"/>
      <c r="G70" s="7"/>
      <c r="H70" s="15">
        <v>3600</v>
      </c>
      <c r="I70" s="1"/>
    </row>
    <row r="71" spans="1:9" ht="78.75" x14ac:dyDescent="0.25">
      <c r="A71" s="7" t="s">
        <v>171</v>
      </c>
      <c r="B71" s="15" t="s">
        <v>73</v>
      </c>
      <c r="C71" s="7" t="s">
        <v>174</v>
      </c>
      <c r="D71" s="15" t="s">
        <v>175</v>
      </c>
      <c r="E71" s="7"/>
      <c r="F71" s="7"/>
      <c r="G71" s="7"/>
      <c r="H71" s="15">
        <v>800</v>
      </c>
      <c r="I71" s="1"/>
    </row>
    <row r="72" spans="1:9" ht="47.25" x14ac:dyDescent="0.25">
      <c r="A72" s="7" t="s">
        <v>171</v>
      </c>
      <c r="B72" s="15" t="s">
        <v>73</v>
      </c>
      <c r="C72" s="7" t="s">
        <v>176</v>
      </c>
      <c r="D72" s="15" t="s">
        <v>177</v>
      </c>
      <c r="E72" s="7"/>
      <c r="F72" s="7"/>
      <c r="G72" s="7"/>
      <c r="H72" s="15">
        <v>2000</v>
      </c>
      <c r="I72" s="1"/>
    </row>
    <row r="73" spans="1:9" ht="63" x14ac:dyDescent="0.25">
      <c r="A73" s="7" t="s">
        <v>171</v>
      </c>
      <c r="B73" s="15" t="s">
        <v>6</v>
      </c>
      <c r="C73" s="7" t="s">
        <v>178</v>
      </c>
      <c r="D73" s="15" t="s">
        <v>179</v>
      </c>
      <c r="E73" s="7"/>
      <c r="F73" s="7"/>
      <c r="G73" s="7"/>
      <c r="H73" s="15">
        <v>500</v>
      </c>
      <c r="I73" s="1"/>
    </row>
    <row r="74" spans="1:9" ht="31.5" x14ac:dyDescent="0.25">
      <c r="A74" s="7" t="s">
        <v>171</v>
      </c>
      <c r="B74" s="15" t="s">
        <v>6</v>
      </c>
      <c r="C74" s="7" t="s">
        <v>178</v>
      </c>
      <c r="D74" s="15" t="s">
        <v>180</v>
      </c>
      <c r="E74" s="7"/>
      <c r="F74" s="7"/>
      <c r="G74" s="7"/>
      <c r="H74" s="15">
        <v>500</v>
      </c>
      <c r="I74" s="1"/>
    </row>
    <row r="75" spans="1:9" ht="15.75" x14ac:dyDescent="0.25">
      <c r="A75" s="7" t="s">
        <v>181</v>
      </c>
      <c r="B75" s="7" t="s">
        <v>6</v>
      </c>
      <c r="C75" s="21" t="s">
        <v>121</v>
      </c>
      <c r="D75" s="21" t="s">
        <v>112</v>
      </c>
      <c r="E75" s="15"/>
      <c r="F75" s="15">
        <v>10</v>
      </c>
      <c r="G75" s="15" t="s">
        <v>182</v>
      </c>
      <c r="H75" s="15">
        <v>300</v>
      </c>
      <c r="I75" s="1"/>
    </row>
    <row r="76" spans="1:9" ht="15.75" x14ac:dyDescent="0.25">
      <c r="A76" s="7" t="s">
        <v>181</v>
      </c>
      <c r="B76" s="7" t="s">
        <v>6</v>
      </c>
      <c r="C76" s="15" t="s">
        <v>183</v>
      </c>
      <c r="D76" s="15"/>
      <c r="E76" s="15">
        <v>10</v>
      </c>
      <c r="F76" s="15">
        <v>4</v>
      </c>
      <c r="G76" s="15">
        <v>100</v>
      </c>
      <c r="H76" s="15">
        <v>100</v>
      </c>
      <c r="I76" s="1"/>
    </row>
    <row r="77" spans="1:9" ht="126" x14ac:dyDescent="0.25">
      <c r="A77" s="7" t="s">
        <v>181</v>
      </c>
      <c r="B77" s="7" t="s">
        <v>6</v>
      </c>
      <c r="C77" s="15" t="s">
        <v>184</v>
      </c>
      <c r="D77" s="15" t="s">
        <v>185</v>
      </c>
      <c r="E77" s="15">
        <v>5</v>
      </c>
      <c r="F77" s="15"/>
      <c r="G77" s="15">
        <v>300</v>
      </c>
      <c r="H77" s="15">
        <v>300</v>
      </c>
      <c r="I77" s="1"/>
    </row>
    <row r="78" spans="1:9" ht="47.25" x14ac:dyDescent="0.25">
      <c r="A78" s="7" t="s">
        <v>181</v>
      </c>
      <c r="B78" s="7" t="s">
        <v>6</v>
      </c>
      <c r="C78" s="15" t="s">
        <v>186</v>
      </c>
      <c r="D78" s="15" t="s">
        <v>162</v>
      </c>
      <c r="E78" s="15">
        <v>40</v>
      </c>
      <c r="F78" s="15"/>
      <c r="G78" s="15" t="s">
        <v>187</v>
      </c>
      <c r="H78" s="15">
        <v>320</v>
      </c>
      <c r="I78" s="1"/>
    </row>
    <row r="79" spans="1:9" ht="78.75" x14ac:dyDescent="0.25">
      <c r="A79" s="7" t="s">
        <v>181</v>
      </c>
      <c r="B79" s="7" t="s">
        <v>6</v>
      </c>
      <c r="C79" s="15" t="s">
        <v>188</v>
      </c>
      <c r="D79" s="15" t="s">
        <v>189</v>
      </c>
      <c r="E79" s="15" t="s">
        <v>190</v>
      </c>
      <c r="F79" s="15">
        <v>1</v>
      </c>
      <c r="G79" s="15"/>
      <c r="H79" s="15">
        <v>500</v>
      </c>
      <c r="I79" s="1"/>
    </row>
    <row r="80" spans="1:9" ht="94.5" x14ac:dyDescent="0.25">
      <c r="A80" s="7" t="s">
        <v>181</v>
      </c>
      <c r="B80" s="7" t="s">
        <v>6</v>
      </c>
      <c r="C80" s="15" t="s">
        <v>191</v>
      </c>
      <c r="D80" s="15" t="s">
        <v>192</v>
      </c>
      <c r="E80" s="15" t="s">
        <v>190</v>
      </c>
      <c r="F80" s="15">
        <v>1</v>
      </c>
      <c r="G80" s="15"/>
      <c r="H80" s="15">
        <v>500</v>
      </c>
      <c r="I80" s="1"/>
    </row>
    <row r="81" spans="1:9" ht="31.5" x14ac:dyDescent="0.25">
      <c r="A81" s="7" t="s">
        <v>24</v>
      </c>
      <c r="B81" s="7" t="s">
        <v>6</v>
      </c>
      <c r="C81" s="7" t="s">
        <v>193</v>
      </c>
      <c r="D81" s="7" t="s">
        <v>112</v>
      </c>
      <c r="E81" s="7"/>
      <c r="F81" s="7"/>
      <c r="G81" s="7"/>
      <c r="H81" s="7">
        <v>150</v>
      </c>
      <c r="I81" s="1"/>
    </row>
    <row r="82" spans="1:9" ht="47.25" x14ac:dyDescent="0.25">
      <c r="A82" s="7" t="s">
        <v>24</v>
      </c>
      <c r="B82" s="7" t="s">
        <v>6</v>
      </c>
      <c r="C82" s="7" t="s">
        <v>194</v>
      </c>
      <c r="D82" s="7" t="s">
        <v>195</v>
      </c>
      <c r="E82" s="7"/>
      <c r="F82" s="7"/>
      <c r="G82" s="7"/>
      <c r="H82" s="7">
        <v>1732.5</v>
      </c>
      <c r="I82" s="1"/>
    </row>
    <row r="83" spans="1:9" ht="15.75" x14ac:dyDescent="0.25">
      <c r="A83" s="15" t="s">
        <v>196</v>
      </c>
      <c r="B83" s="15" t="s">
        <v>6</v>
      </c>
      <c r="C83" s="15" t="s">
        <v>106</v>
      </c>
      <c r="D83" s="15" t="s">
        <v>121</v>
      </c>
      <c r="E83" s="15">
        <v>5</v>
      </c>
      <c r="F83" s="15">
        <v>7</v>
      </c>
      <c r="G83" s="15">
        <v>2</v>
      </c>
      <c r="H83" s="15">
        <v>70</v>
      </c>
      <c r="I83" s="1"/>
    </row>
    <row r="84" spans="1:9" ht="15.75" x14ac:dyDescent="0.25">
      <c r="A84" s="8"/>
      <c r="B84" s="8"/>
      <c r="C84" s="8"/>
      <c r="D84" s="8"/>
      <c r="E84" s="8"/>
      <c r="F84" s="8"/>
      <c r="G84" s="8"/>
      <c r="H84" s="8"/>
      <c r="I84" s="1"/>
    </row>
    <row r="85" spans="1:9" x14ac:dyDescent="0.2">
      <c r="A85" s="10"/>
      <c r="B85" s="10"/>
      <c r="C85" s="10"/>
      <c r="D85" s="10"/>
      <c r="E85" s="10"/>
      <c r="F85" s="10"/>
      <c r="G85" s="10"/>
      <c r="H85"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Line 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Cornelius</cp:lastModifiedBy>
  <dcterms:modified xsi:type="dcterms:W3CDTF">2013-08-06T19:52:34Z</dcterms:modified>
</cp:coreProperties>
</file>